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+ KULIAH\Semester9\SKRIPSI SESE\kuesioner olah\"/>
    </mc:Choice>
  </mc:AlternateContent>
  <bookViews>
    <workbookView xWindow="0" yWindow="0" windowWidth="23040" windowHeight="9384" activeTab="6"/>
  </bookViews>
  <sheets>
    <sheet name="daftar pertanyaan" sheetId="8" r:id="rId1"/>
    <sheet name="dosen olah" sheetId="1" r:id="rId2"/>
    <sheet name="mahasiswa olah2" sheetId="10" r:id="rId3"/>
    <sheet name="mahasiswa olah" sheetId="9" r:id="rId4"/>
    <sheet name="lampiran" sheetId="7" r:id="rId5"/>
    <sheet name="lembaga olah" sheetId="3" r:id="rId6"/>
    <sheet name="lembaga olah2" sheetId="5" r:id="rId7"/>
    <sheet name="lembaga-pejabat" sheetId="2" r:id="rId8"/>
    <sheet name="SPSS lembaga deskriptif" sheetId="4" r:id="rId9"/>
  </sheets>
  <definedNames>
    <definedName name="_xlnm._FilterDatabase" localSheetId="0" hidden="1">'daftar pertanyaan'!$A$1:$F$155</definedName>
    <definedName name="_xlnm._FilterDatabase" localSheetId="4" hidden="1">lampiran!$A$2:$G$74</definedName>
    <definedName name="_xlnm._FilterDatabase" localSheetId="6" hidden="1">'lembaga olah2'!$A$1:$E$30</definedName>
    <definedName name="_xlnm._FilterDatabase" localSheetId="3" hidden="1">'mahasiswa olah'!$A$1:$AE$498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U2" i="10" l="1"/>
  <c r="GV2" i="10"/>
  <c r="GW2" i="10"/>
  <c r="GX2" i="10"/>
  <c r="GY2" i="10"/>
  <c r="GZ2" i="10"/>
  <c r="HA2" i="10"/>
  <c r="GU3" i="10"/>
  <c r="GW3" i="10"/>
  <c r="GX3" i="10"/>
  <c r="GY3" i="10"/>
  <c r="GZ3" i="10"/>
  <c r="HA3" i="10"/>
  <c r="GU4" i="10"/>
  <c r="GW4" i="10"/>
  <c r="GX4" i="10"/>
  <c r="GY4" i="10"/>
  <c r="GZ4" i="10"/>
  <c r="HA4" i="10"/>
  <c r="GU5" i="10"/>
  <c r="GW5" i="10"/>
  <c r="GX5" i="10"/>
  <c r="GY5" i="10"/>
  <c r="GZ5" i="10"/>
  <c r="HA5" i="10"/>
  <c r="GU6" i="10"/>
  <c r="GW6" i="10"/>
  <c r="GX6" i="10"/>
  <c r="GY6" i="10"/>
  <c r="GZ6" i="10"/>
  <c r="HA6" i="10"/>
  <c r="GU7" i="10"/>
  <c r="GW7" i="10"/>
  <c r="GX7" i="10"/>
  <c r="GY7" i="10"/>
  <c r="GZ7" i="10"/>
  <c r="HA7" i="10"/>
  <c r="GU8" i="10"/>
  <c r="GW8" i="10"/>
  <c r="GX8" i="10"/>
  <c r="GY8" i="10"/>
  <c r="GZ8" i="10"/>
  <c r="HA8" i="10"/>
  <c r="GU9" i="10"/>
  <c r="GW9" i="10"/>
  <c r="GX9" i="10"/>
  <c r="GY9" i="10"/>
  <c r="GZ9" i="10"/>
  <c r="HA9" i="10"/>
  <c r="GU10" i="10"/>
  <c r="GW10" i="10"/>
  <c r="GX10" i="10"/>
  <c r="GY10" i="10"/>
  <c r="GZ10" i="10"/>
  <c r="HA10" i="10"/>
  <c r="GU11" i="10"/>
  <c r="GW11" i="10"/>
  <c r="GX11" i="10"/>
  <c r="GY11" i="10"/>
  <c r="GZ11" i="10"/>
  <c r="HA11" i="10"/>
  <c r="GU12" i="10"/>
  <c r="GW12" i="10"/>
  <c r="GX12" i="10"/>
  <c r="GY12" i="10"/>
  <c r="GZ12" i="10"/>
  <c r="HA12" i="10"/>
  <c r="GU13" i="10"/>
  <c r="GW13" i="10"/>
  <c r="GX13" i="10"/>
  <c r="GY13" i="10"/>
  <c r="GZ13" i="10"/>
  <c r="HA13" i="10"/>
  <c r="GU14" i="10"/>
  <c r="GW14" i="10"/>
  <c r="GX14" i="10"/>
  <c r="GY14" i="10"/>
  <c r="GZ14" i="10"/>
  <c r="HA14" i="10"/>
  <c r="GU15" i="10"/>
  <c r="GW15" i="10"/>
  <c r="GX15" i="10"/>
  <c r="GY15" i="10"/>
  <c r="GZ15" i="10"/>
  <c r="HA15" i="10"/>
  <c r="GU16" i="10"/>
  <c r="GW16" i="10"/>
  <c r="GX16" i="10"/>
  <c r="GY16" i="10"/>
  <c r="GZ16" i="10"/>
  <c r="HA16" i="10"/>
  <c r="GU17" i="10"/>
  <c r="GW17" i="10"/>
  <c r="GX17" i="10"/>
  <c r="GY17" i="10"/>
  <c r="GZ17" i="10"/>
  <c r="HA17" i="10"/>
  <c r="GU18" i="10"/>
  <c r="GW18" i="10"/>
  <c r="GX18" i="10"/>
  <c r="GY18" i="10"/>
  <c r="GZ18" i="10"/>
  <c r="HA18" i="10"/>
  <c r="GU19" i="10"/>
  <c r="GW19" i="10"/>
  <c r="GX19" i="10"/>
  <c r="GY19" i="10"/>
  <c r="GZ19" i="10"/>
  <c r="HA19" i="10"/>
  <c r="GU20" i="10"/>
  <c r="GW20" i="10"/>
  <c r="GX20" i="10"/>
  <c r="GY20" i="10"/>
  <c r="GZ20" i="10"/>
  <c r="HA20" i="10"/>
  <c r="GU21" i="10"/>
  <c r="GW21" i="10"/>
  <c r="GX21" i="10"/>
  <c r="GY21" i="10"/>
  <c r="GZ21" i="10"/>
  <c r="HA21" i="10"/>
  <c r="GU22" i="10"/>
  <c r="GW22" i="10"/>
  <c r="GX22" i="10"/>
  <c r="GY22" i="10"/>
  <c r="GZ22" i="10"/>
  <c r="HA22" i="10"/>
  <c r="GU23" i="10"/>
  <c r="GW23" i="10"/>
  <c r="GX23" i="10"/>
  <c r="GY23" i="10"/>
  <c r="GZ23" i="10"/>
  <c r="HA23" i="10"/>
  <c r="GU24" i="10"/>
  <c r="GW24" i="10"/>
  <c r="GX24" i="10"/>
  <c r="GY24" i="10"/>
  <c r="GZ24" i="10"/>
  <c r="HA24" i="10"/>
  <c r="GU25" i="10"/>
  <c r="GW25" i="10"/>
  <c r="GX25" i="10"/>
  <c r="GY25" i="10"/>
  <c r="GZ25" i="10"/>
  <c r="HA25" i="10"/>
  <c r="F375" i="9"/>
  <c r="B373" i="9"/>
  <c r="D372" i="9" s="1"/>
  <c r="D371" i="9"/>
  <c r="D370" i="9"/>
  <c r="D369" i="9"/>
  <c r="E362" i="9"/>
  <c r="E361" i="9"/>
  <c r="E360" i="9"/>
  <c r="D353" i="9"/>
  <c r="D349" i="9"/>
  <c r="E347" i="9"/>
  <c r="E346" i="9"/>
  <c r="D355" i="9" s="1"/>
  <c r="P345" i="9"/>
  <c r="L345" i="9"/>
  <c r="H345" i="9"/>
  <c r="AR344" i="9"/>
  <c r="AQ344" i="9"/>
  <c r="AP344" i="9"/>
  <c r="AO344" i="9"/>
  <c r="AN344" i="9"/>
  <c r="AM344" i="9"/>
  <c r="AL344" i="9"/>
  <c r="AK344" i="9"/>
  <c r="AJ344" i="9"/>
  <c r="AI344" i="9"/>
  <c r="AH344" i="9"/>
  <c r="AG344" i="9"/>
  <c r="AF344" i="9"/>
  <c r="AE344" i="9"/>
  <c r="AD344" i="9"/>
  <c r="AC344" i="9"/>
  <c r="AB344" i="9"/>
  <c r="AA344" i="9"/>
  <c r="Z344" i="9"/>
  <c r="Y344" i="9"/>
  <c r="X344" i="9"/>
  <c r="W344" i="9"/>
  <c r="V344" i="9"/>
  <c r="U344" i="9"/>
  <c r="T344" i="9"/>
  <c r="S344" i="9"/>
  <c r="S345" i="9" s="1"/>
  <c r="R344" i="9"/>
  <c r="R345" i="9" s="1"/>
  <c r="Q344" i="9"/>
  <c r="Q345" i="9" s="1"/>
  <c r="P344" i="9"/>
  <c r="O344" i="9"/>
  <c r="O345" i="9" s="1"/>
  <c r="N344" i="9"/>
  <c r="N345" i="9" s="1"/>
  <c r="M344" i="9"/>
  <c r="M345" i="9" s="1"/>
  <c r="L344" i="9"/>
  <c r="K344" i="9"/>
  <c r="K345" i="9" s="1"/>
  <c r="J344" i="9"/>
  <c r="J345" i="9" s="1"/>
  <c r="I344" i="9"/>
  <c r="I345" i="9" s="1"/>
  <c r="H344" i="9"/>
  <c r="G344" i="9"/>
  <c r="G345" i="9" s="1"/>
  <c r="F344" i="9"/>
  <c r="F345" i="9" s="1"/>
  <c r="B344" i="9"/>
  <c r="D352" i="9" l="1"/>
  <c r="D362" i="9" s="1"/>
  <c r="B362" i="9" s="1"/>
  <c r="D356" i="9"/>
  <c r="D360" i="9"/>
  <c r="B360" i="9" s="1"/>
  <c r="D357" i="9"/>
  <c r="D350" i="9"/>
  <c r="D354" i="9"/>
  <c r="D358" i="9"/>
  <c r="D351" i="9"/>
  <c r="D363" i="9" l="1"/>
  <c r="B363" i="9" s="1"/>
  <c r="D361" i="9"/>
  <c r="B361" i="9" s="1"/>
  <c r="B347" i="9"/>
  <c r="B346" i="9" l="1"/>
  <c r="BE24" i="1" l="1"/>
  <c r="BD59" i="1"/>
  <c r="BD52" i="1"/>
  <c r="BD38" i="1"/>
  <c r="BD24" i="1"/>
  <c r="AZ12" i="1"/>
  <c r="AY16" i="1"/>
  <c r="AY14" i="1"/>
  <c r="AY12" i="1"/>
  <c r="AY7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24" i="1"/>
  <c r="AX8" i="1"/>
  <c r="AY8" i="1" s="1"/>
  <c r="AZ8" i="1" s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7" i="1"/>
  <c r="BU7" i="3" l="1"/>
  <c r="BU8" i="3"/>
  <c r="BU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6" i="3"/>
  <c r="BT7" i="3"/>
  <c r="BT8" i="3"/>
  <c r="BT9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6" i="3"/>
  <c r="AE8" i="2" l="1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7" i="2"/>
  <c r="BO7" i="3"/>
  <c r="BO8" i="3"/>
  <c r="BO9" i="3"/>
  <c r="BO10" i="3"/>
  <c r="BO11" i="3"/>
  <c r="BO12" i="3"/>
  <c r="BO13" i="3"/>
  <c r="BO14" i="3"/>
  <c r="BO1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6" i="3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7" i="2"/>
  <c r="BP7" i="3" l="1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6" i="3"/>
  <c r="X35" i="2"/>
  <c r="X34" i="2"/>
  <c r="AF34" i="2" s="1"/>
  <c r="X33" i="2"/>
  <c r="X32" i="2"/>
  <c r="AF32" i="2" s="1"/>
  <c r="X31" i="2"/>
  <c r="X30" i="2"/>
  <c r="AF30" i="2" s="1"/>
  <c r="X29" i="2"/>
  <c r="AF29" i="2" s="1"/>
  <c r="X28" i="2"/>
  <c r="AF28" i="2" s="1"/>
  <c r="X27" i="2"/>
  <c r="X26" i="2"/>
  <c r="X25" i="2"/>
  <c r="AF25" i="2" s="1"/>
  <c r="X24" i="2"/>
  <c r="AF24" i="2" s="1"/>
  <c r="X23" i="2"/>
  <c r="X22" i="2"/>
  <c r="AF22" i="2" s="1"/>
  <c r="X21" i="2"/>
  <c r="AF21" i="2" s="1"/>
  <c r="X20" i="2"/>
  <c r="X19" i="2"/>
  <c r="X18" i="2"/>
  <c r="AF18" i="2" s="1"/>
  <c r="X17" i="2"/>
  <c r="AF17" i="2" s="1"/>
  <c r="X16" i="2"/>
  <c r="AF16" i="2" s="1"/>
  <c r="X15" i="2"/>
  <c r="X14" i="2"/>
  <c r="AF14" i="2" s="1"/>
  <c r="X13" i="2"/>
  <c r="AF13" i="2" s="1"/>
  <c r="X12" i="2"/>
  <c r="AF12" i="2" s="1"/>
  <c r="X11" i="2"/>
  <c r="X10" i="2"/>
  <c r="AF10" i="2" s="1"/>
  <c r="X9" i="2"/>
  <c r="AF9" i="2" s="1"/>
  <c r="X8" i="2"/>
  <c r="AF8" i="2" s="1"/>
  <c r="X7" i="2"/>
  <c r="AF7" i="2" s="1"/>
  <c r="BX7" i="3"/>
  <c r="BX8" i="3"/>
  <c r="BX9" i="3"/>
  <c r="BX10" i="3"/>
  <c r="BX11" i="3"/>
  <c r="BX12" i="3"/>
  <c r="BX13" i="3"/>
  <c r="BX14" i="3"/>
  <c r="BX1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6" i="3"/>
  <c r="BW7" i="3"/>
  <c r="BW8" i="3"/>
  <c r="BW9" i="3"/>
  <c r="BW10" i="3"/>
  <c r="BW11" i="3"/>
  <c r="BW12" i="3"/>
  <c r="BW13" i="3"/>
  <c r="BW14" i="3"/>
  <c r="BW1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6" i="3"/>
  <c r="BV7" i="3"/>
  <c r="BV8" i="3"/>
  <c r="BV9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6" i="3"/>
  <c r="AF11" i="2"/>
  <c r="AF15" i="2"/>
  <c r="AF19" i="2"/>
  <c r="AF20" i="2"/>
  <c r="AF23" i="2"/>
  <c r="AF26" i="2"/>
  <c r="AF27" i="2"/>
  <c r="AF31" i="2"/>
  <c r="AF33" i="2"/>
  <c r="AF35" i="2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U81" i="5" l="1"/>
  <c r="AU82" i="5"/>
  <c r="AU83" i="5"/>
  <c r="AU84" i="5"/>
  <c r="AU85" i="5"/>
  <c r="AU86" i="5"/>
  <c r="AU87" i="5"/>
  <c r="AU88" i="5"/>
  <c r="AU89" i="5"/>
  <c r="AU90" i="5"/>
  <c r="AU91" i="5"/>
  <c r="AU92" i="5"/>
  <c r="AU93" i="5"/>
  <c r="AU94" i="5"/>
  <c r="AU95" i="5"/>
  <c r="AU96" i="5"/>
  <c r="AU97" i="5"/>
  <c r="AU98" i="5"/>
  <c r="AU99" i="5"/>
  <c r="AU100" i="5"/>
  <c r="AU101" i="5"/>
  <c r="AU102" i="5"/>
  <c r="AU103" i="5"/>
  <c r="AU104" i="5"/>
  <c r="AU105" i="5"/>
  <c r="AU106" i="5"/>
  <c r="AU107" i="5"/>
  <c r="AU108" i="5"/>
  <c r="AU109" i="5"/>
  <c r="AU110" i="5"/>
  <c r="AU111" i="5"/>
  <c r="AU80" i="5"/>
  <c r="BN7" i="3" l="1"/>
  <c r="BN8" i="3"/>
  <c r="BN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6" i="3"/>
  <c r="R50" i="3" l="1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49" i="3"/>
  <c r="BN34" i="3"/>
</calcChain>
</file>

<file path=xl/comments1.xml><?xml version="1.0" encoding="utf-8"?>
<comments xmlns="http://schemas.openxmlformats.org/spreadsheetml/2006/main">
  <authors>
    <author>sese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sese:</t>
        </r>
        <r>
          <rPr>
            <sz val="9"/>
            <color indexed="81"/>
            <rFont val="Tahoma"/>
            <family val="2"/>
          </rPr>
          <t xml:space="preserve">
1 = pria
2 = wanita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sese:</t>
        </r>
        <r>
          <rPr>
            <sz val="9"/>
            <color indexed="81"/>
            <rFont val="Tahoma"/>
            <family val="2"/>
          </rPr>
          <t xml:space="preserve">
1 = s3
2 = s2
3 = s1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sese:</t>
        </r>
        <r>
          <rPr>
            <sz val="9"/>
            <color indexed="81"/>
            <rFont val="Tahoma"/>
            <family val="2"/>
          </rPr>
          <t xml:space="preserve">
1 = &lt; 30 tahun
2 = 31-40 tahun
3 = 41 -  50 tahun
4 = &gt; 50 tahun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sese:</t>
        </r>
        <r>
          <rPr>
            <sz val="9"/>
            <color indexed="81"/>
            <rFont val="Tahoma"/>
            <family val="2"/>
          </rPr>
          <t xml:space="preserve">
1 = &lt; 5 semester
2 = 6-10 semester
3 = 11 -20 semester
4 = &gt; 20 semester</t>
        </r>
      </text>
    </comment>
  </commentList>
</comments>
</file>

<file path=xl/sharedStrings.xml><?xml version="1.0" encoding="utf-8"?>
<sst xmlns="http://schemas.openxmlformats.org/spreadsheetml/2006/main" count="3486" uniqueCount="1361">
  <si>
    <t>pertanyaan</t>
  </si>
  <si>
    <t>Nama</t>
  </si>
  <si>
    <t>Jenis Kelamin</t>
  </si>
  <si>
    <t>Pendidikan Terakhir</t>
  </si>
  <si>
    <t>Usia</t>
  </si>
  <si>
    <t>Lama Mengajar</t>
  </si>
  <si>
    <t>Saya memiliki komputer/laptop.</t>
  </si>
  <si>
    <t>Saya memiliki akses ke komputer ( di kampus/ di warnet).</t>
  </si>
  <si>
    <t>Saya memiliki akses ke komputer yang dilengkapi dengan printer.</t>
  </si>
  <si>
    <t>Saya memiliki komputer yang terhubung dengan internet di rumah.</t>
  </si>
  <si>
    <t>Komputer saya telah dilengkapi dengan anti virus.</t>
  </si>
  <si>
    <t>Saya terbiasa dengan hal-hal seperti menginstall aplikasi dan mengubah konfigurasi setting komputer saya.</t>
  </si>
  <si>
    <r>
      <t xml:space="preserve">Saya paham cara memecahkan masalah umum tentang </t>
    </r>
    <r>
      <rPr>
        <i/>
        <sz val="11"/>
        <color rgb="FF000000"/>
        <rFont val="Calibri"/>
        <family val="2"/>
        <scheme val="minor"/>
      </rPr>
      <t>hardware/ software</t>
    </r>
    <r>
      <rPr>
        <sz val="11"/>
        <color rgb="FF000000"/>
        <rFont val="Calibri"/>
        <family val="2"/>
        <scheme val="minor"/>
      </rPr>
      <t xml:space="preserve">, atau saya bisa menghubungi bagian dukungan teknis jika saya mengalami masalah </t>
    </r>
    <r>
      <rPr>
        <i/>
        <sz val="11"/>
        <color rgb="FF000000"/>
        <rFont val="Calibri"/>
        <family val="2"/>
        <scheme val="minor"/>
      </rPr>
      <t>hardware/software</t>
    </r>
    <r>
      <rPr>
        <sz val="11"/>
        <color rgb="FF000000"/>
        <rFont val="Calibri"/>
        <family val="2"/>
        <scheme val="minor"/>
      </rPr>
      <t xml:space="preserve"> tersebut.</t>
    </r>
  </si>
  <si>
    <t>Saya paham akan etika dalam berinternet.</t>
  </si>
  <si>
    <r>
      <t>Saya paham cara memecahkan masalah yang biasa muncul saat menjelajahi internet seperti halaman yang tidak ditemukan (</t>
    </r>
    <r>
      <rPr>
        <i/>
        <sz val="11"/>
        <color rgb="FF000000"/>
        <rFont val="Calibri"/>
        <family val="2"/>
        <scheme val="minor"/>
      </rPr>
      <t>page not found</t>
    </r>
    <r>
      <rPr>
        <sz val="11"/>
        <color rgb="FF000000"/>
        <rFont val="Calibri"/>
        <family val="2"/>
        <scheme val="minor"/>
      </rPr>
      <t>) atau waktu koneksi habis (</t>
    </r>
    <r>
      <rPr>
        <i/>
        <sz val="11"/>
        <color rgb="FF000000"/>
        <rFont val="Calibri"/>
        <family val="2"/>
        <scheme val="minor"/>
      </rPr>
      <t>connection timed out</t>
    </r>
    <r>
      <rPr>
        <sz val="11"/>
        <color rgb="FF000000"/>
        <rFont val="Calibri"/>
        <family val="2"/>
        <scheme val="minor"/>
      </rPr>
      <t>).</t>
    </r>
  </si>
  <si>
    <r>
      <t>Saya tahu cara mengakses perpustakaan o</t>
    </r>
    <r>
      <rPr>
        <i/>
        <sz val="11"/>
        <color rgb="FF000000"/>
        <rFont val="Calibri"/>
        <family val="2"/>
        <scheme val="minor"/>
      </rPr>
      <t>nline</t>
    </r>
    <r>
      <rPr>
        <sz val="11"/>
        <color rgb="FF000000"/>
        <rFont val="Calibri"/>
        <family val="2"/>
        <scheme val="minor"/>
      </rPr>
      <t xml:space="preserve"> (</t>
    </r>
    <r>
      <rPr>
        <i/>
        <sz val="11"/>
        <color rgb="FF000000"/>
        <rFont val="Calibri"/>
        <family val="2"/>
        <scheme val="minor"/>
      </rPr>
      <t>online library</t>
    </r>
    <r>
      <rPr>
        <sz val="11"/>
        <color rgb="FF000000"/>
        <rFont val="Calibri"/>
        <family val="2"/>
        <scheme val="minor"/>
      </rPr>
      <t>) dan sumber database lain.</t>
    </r>
  </si>
  <si>
    <r>
      <t>Saya pernah mengikuti kelas pembelajaran o</t>
    </r>
    <r>
      <rPr>
        <i/>
        <sz val="11"/>
        <color rgb="FF000000"/>
        <rFont val="Calibri"/>
        <family val="2"/>
        <scheme val="minor"/>
      </rPr>
      <t>nline</t>
    </r>
    <r>
      <rPr>
        <sz val="11"/>
        <color rgb="FF000000"/>
        <rFont val="Calibri"/>
        <family val="2"/>
        <scheme val="minor"/>
      </rPr>
      <t>.</t>
    </r>
  </si>
  <si>
    <r>
      <t xml:space="preserve">Saya tahu cara menggunakan aplikasi pembelajaran tidak langsung dengan efektif (aplikasi chat, forum </t>
    </r>
    <r>
      <rPr>
        <i/>
        <sz val="11"/>
        <color rgb="FF000000"/>
        <rFont val="Calibri"/>
        <family val="2"/>
        <scheme val="minor"/>
      </rPr>
      <t>online</t>
    </r>
    <r>
      <rPr>
        <sz val="11"/>
        <color rgb="FF000000"/>
        <rFont val="Calibri"/>
        <family val="2"/>
        <scheme val="minor"/>
      </rPr>
      <t>).</t>
    </r>
  </si>
  <si>
    <r>
      <t>Saya terbiasa menggunakan program pengolah kata (</t>
    </r>
    <r>
      <rPr>
        <i/>
        <sz val="11"/>
        <color rgb="FF000000"/>
        <rFont val="Calibri"/>
        <family val="2"/>
        <scheme val="minor"/>
      </rPr>
      <t>word processing</t>
    </r>
    <r>
      <rPr>
        <sz val="11"/>
        <color rgb="FF000000"/>
        <rFont val="Calibri"/>
        <family val="2"/>
        <scheme val="minor"/>
      </rPr>
      <t>).</t>
    </r>
  </si>
  <si>
    <t>Saya bisa membuka beberapa aplikasi sekaligus dan terbiasa menggunakannya bergantian.</t>
  </si>
  <si>
    <r>
      <t>Saya sebelumnya sudah pernah menggunakan sistem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</si>
  <si>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>Saya cukup memiliki keahlian untuk mengubah atau menambah materi ajar dan bahan penilaian dalam suatu sistem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</si>
  <si>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>Saya pernah mengikuti seminar atau workshop mengenai kegiatan pembelajaran o</t>
    </r>
    <r>
      <rPr>
        <i/>
        <sz val="11"/>
        <color rgb="FF000000"/>
        <rFont val="Calibri"/>
        <family val="2"/>
        <scheme val="minor"/>
      </rPr>
      <t>nline</t>
    </r>
    <r>
      <rPr>
        <sz val="11"/>
        <color rgb="FF000000"/>
        <rFont val="Calibri"/>
        <family val="2"/>
        <scheme val="minor"/>
      </rPr>
      <t xml:space="preserve"> (</t>
    </r>
    <r>
      <rPr>
        <i/>
        <sz val="11"/>
        <color rgb="FF000000"/>
        <rFont val="Calibri"/>
        <family val="2"/>
        <scheme val="minor"/>
      </rPr>
      <t>e-learning</t>
    </r>
    <r>
      <rPr>
        <sz val="11"/>
        <color rgb="FF000000"/>
        <rFont val="Calibri"/>
        <family val="2"/>
        <scheme val="minor"/>
      </rPr>
      <t>).</t>
    </r>
  </si>
  <si>
    <t>Saya memakai metode diskusi sebagai strategi mengajar saya.</t>
  </si>
  <si>
    <t>Saya mendorong mahasiswa saya untuk lebih mandiri dan kreatif.</t>
  </si>
  <si>
    <t>Saya memfasilitasi dan mengawasi interaksi/diskusi antar mahasiswa.</t>
  </si>
  <si>
    <r>
      <t>Saya mendukung metode pembelajaran yang berpusat kepada mahasiswa (</t>
    </r>
    <r>
      <rPr>
        <i/>
        <sz val="11"/>
        <color rgb="FF000000"/>
        <rFont val="Calibri"/>
        <family val="2"/>
        <scheme val="minor"/>
      </rPr>
      <t>student-centered learning</t>
    </r>
    <r>
      <rPr>
        <sz val="11"/>
        <color rgb="FF000000"/>
        <rFont val="Calibri"/>
        <family val="2"/>
        <scheme val="minor"/>
      </rPr>
      <t>)</t>
    </r>
  </si>
  <si>
    <t>Saya termasuk dosen yang fleksibel dalam menanggapi kebutuhan mahasiswa ( tentang tenggat waktu tugas, kehadiran, dsb)</t>
  </si>
  <si>
    <t>Cara berpikir yang kritis dan kemampuan menyelesaikan masalah adalah keterampilan yang penting bagi mahasiswa saya.</t>
  </si>
  <si>
    <t>Saya memiliki strategi untuk mendorong terciptanya kegiatan pembelajaran yang aktif, interaksi, partisipasi dan kerja sama di antara mahasiswa.</t>
  </si>
  <si>
    <t>Saya menggunakan strategi yang efektif yang dapat meningkatkan keterlibatan mahasiswa dalam proses belajar (misal: membuat kelompok untuk memecahkan kasus).</t>
  </si>
  <si>
    <t>Saya mendorong terciptanya interaksi kelompok sebagai bagian dari pembelajaran.</t>
  </si>
  <si>
    <r>
      <t>Saya memberikan umpan balik (</t>
    </r>
    <r>
      <rPr>
        <i/>
        <sz val="11"/>
        <color rgb="FF000000"/>
        <rFont val="Calibri"/>
        <family val="2"/>
        <scheme val="minor"/>
      </rPr>
      <t>feedback</t>
    </r>
    <r>
      <rPr>
        <sz val="11"/>
        <color rgb="FF000000"/>
        <rFont val="Calibri"/>
        <family val="2"/>
        <scheme val="minor"/>
      </rPr>
      <t>) yang membangun terhadap penugasan dan pertanyaan mahasiswa.</t>
    </r>
  </si>
  <si>
    <t>Saya menggunakan strategi yang tepat untuk mengakomodasi bakat dan kemampuan mahasiswa yang beragam.</t>
  </si>
  <si>
    <t>Saya memberikan pelajaran dan kegiatan yang didasarkan pada konsep pembelajaran aktif yang sesuai dengan apa yang terjadi di dunia nyata.</t>
  </si>
  <si>
    <t>Tujuan dan metode mengajar saya mengakomodasi berbagai macam gaya belajar mahasiswa.</t>
  </si>
  <si>
    <t>Sebagai dosen, saya menempatkan diri saya sebagai fasilitator.</t>
  </si>
  <si>
    <t>Saya terbuka untuk berdiskusi dengan mahasiswa untuk menyelesaikan masalah sehingga mereka bisa menyelesaikan tugasnya.</t>
  </si>
  <si>
    <t>Saya menggunakan internet untuk mencari bahan ajar.</t>
  </si>
  <si>
    <t>Saya bisa mengajari dengan baik mahasiswa-mahasiswa yang memiliki latar belakang budaya yang beragam.</t>
  </si>
  <si>
    <t>Saya menjalin komunikasi yang baik dengan mahasiswa.</t>
  </si>
  <si>
    <t>Saya memiliki kemamampuan pemahaman bacaan yang sangat baik.</t>
  </si>
  <si>
    <t>Saya bisa merangkum/menyatukan beberapa sudut pandang ke dalam satu diskusi yang koheren.</t>
  </si>
  <si>
    <t>Saya bisa bekerja secara mandiri, tanpa pertemuan di kelas (tatap muka antara mahasiswa dengan dosen).</t>
  </si>
  <si>
    <t>Saya bisa menyelesaikan tugas sulit secara mandiri, tanpa bantuan atau dukungan dari orang lain.</t>
  </si>
  <si>
    <r>
      <t xml:space="preserve">Saya merasa nyaman bekerja secara </t>
    </r>
    <r>
      <rPr>
        <i/>
        <sz val="11"/>
        <color rgb="FF000000"/>
        <rFont val="Calibri"/>
        <family val="2"/>
        <scheme val="minor"/>
      </rPr>
      <t>online</t>
    </r>
    <r>
      <rPr>
        <sz val="11"/>
        <color rgb="FF000000"/>
        <rFont val="Calibri"/>
        <family val="2"/>
        <scheme val="minor"/>
      </rPr>
      <t>.</t>
    </r>
  </si>
  <si>
    <t>Saya merasa nyaman berkomunikasi melalui tulisan.</t>
  </si>
  <si>
    <t>Saya mampu menciptakan lingkungan yang efektif untuk interaksi antara dosen dengan mahasiswa maupun untuk interaksi antar mahasiswa.</t>
  </si>
  <si>
    <t>Saya adalah orang yang disiplin.</t>
  </si>
  <si>
    <t>Saya bisa bekerja di lingkungan yang tidak terstruktur.</t>
  </si>
  <si>
    <t>Saya merasa persiapan dan bahan presentasi dalam penugasan mengajar adalah tanggung jawab saya.</t>
  </si>
  <si>
    <t>Saya mampu bereksperimen dengan pendekatan atau strategi mengajar yang baru.</t>
  </si>
  <si>
    <t>Adanya fleksibilitas yang membuat saya bebas menentukan kapan saya harus bekerja meningkatkan minat saya terhadap e-learning.</t>
  </si>
  <si>
    <r>
      <t>Adanya kesempatan bagi saya untuk memanfaatkan waktu untuk hal lain yang saya minati (personal interest) meningkatkan minat saya terhadap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</si>
  <si>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>Adanya kemungkinan mendapat waktu tambahan untuk kegiatan akademis lain selain mengajar (mengikuti konferensi atau penelitian) meningkatkan minat saya terhadap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</si>
  <si>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>Adanya pilihan cara mengajar yang lebih mudah memotivasi saya untuk menerapkan (mengajar dengan)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</si>
  <si>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t>Saya memiliki komitmen untuk mengajar.</t>
  </si>
  <si>
    <t>Saya adalah orang yang memiliki motivasi dan antusiasme yang tinggi.</t>
  </si>
  <si>
    <t>Saya menetapkan target sebelum mulai mengerjakan sesuatu.</t>
  </si>
  <si>
    <r>
      <t xml:space="preserve">Saya bisa menyisihkan 4 sampai 6 jam seminggu untuk berpartisipasi dalam proses pembelajaran </t>
    </r>
    <r>
      <rPr>
        <i/>
        <sz val="11"/>
        <color rgb="FF000000"/>
        <rFont val="Calibri"/>
        <family val="2"/>
        <scheme val="minor"/>
      </rPr>
      <t>online</t>
    </r>
    <r>
      <rPr>
        <sz val="11"/>
        <color rgb="FF000000"/>
        <rFont val="Calibri"/>
        <family val="2"/>
        <scheme val="minor"/>
      </rPr>
      <t>.</t>
    </r>
  </si>
  <si>
    <t>Saya bersedia untuk log in untuk berkontribusi pada kelas online dan berinteraksi dengan mahasiswa.</t>
  </si>
  <si>
    <r>
      <t>Saya bersedia meluangkan waktu lebih untuk metode pembelajaran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 xml:space="preserve"> dibanding metode pembelajaran tradisional (tatap muka).</t>
    </r>
  </si>
  <si>
    <t>Saya mampu membuat jadwal untuk diri saya sendiri dan mampu memenuhi atau benar-benar melaksanakannya.</t>
  </si>
  <si>
    <t>Lam Bekerja</t>
  </si>
  <si>
    <r>
      <t>Penerapan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 xml:space="preserve"> sejalan dengan misi PKN STAN.</t>
    </r>
  </si>
  <si>
    <r>
      <t>Lembaga paham bahwa mendesain ulang metode pembelajaran untuk penerapan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 xml:space="preserve"> membutuhkan kerja sama antara dosen, tim TIK, dan para pegawai di bagian perencanaan dan pelaksanaan.</t>
    </r>
  </si>
  <si>
    <t>Para pemimpin lembaga memiliki komitmen untuk memanfaatkan teknologi untuk mencapai tujuan akademis.</t>
  </si>
  <si>
    <t>Para pemimpin lembaga memiliki komitmen untuk memanfaatkan teknologi secara maksimal dalam mencapai tujuan akademis (tidak hanya sekedar "menggunakan" teknologi)</t>
  </si>
  <si>
    <r>
      <t>Lembaga bersedia mempekerjakan atau menugaskan staf akademis yang mampu dan berpengalaman untuk mengawasi proses penerapan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</si>
  <si>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t>Lembaga mendukung pegawai yang mencari pengalaman atau program pengembangan baru atau non-tradisional.</t>
  </si>
  <si>
    <r>
      <t>Lembaga bersedia menerima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 xml:space="preserve"> sebagai sebuah metode pembelajaran.</t>
    </r>
  </si>
  <si>
    <t>Lembaga memiliki komite atau bersedia membentuk komite yang akan mengurus langsung pengembangan program dan mata kuliah e-learning.</t>
  </si>
  <si>
    <t>Lembaga bersedia membuat ketentuan yang memastikan adanya dukungan yang tepat waktu dan handal bagi dosen dan mahasiswa ketika terjadi gangguan teknis.</t>
  </si>
  <si>
    <r>
      <t>Lembaga bersedia menyediakan kesempatan pengembangan kompetensi diri bagi dosen untuk membantu memperbaiki cara mengajar mereka dalam metode pembelajaran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</si>
  <si>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t>Lembaga mendukung dosen terhubung dengan forum yang berisi praktisi lain di dunia maya untuk berdiskusi mengenai metode pembelajaran dan hal lain terkait kurikulum.</t>
  </si>
  <si>
    <r>
      <t>Lembaga bersedia memberi sistem dukungan yang profesional untuk memastikan para dosen berhasil dalam melaksanakan metode pembelajaran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</si>
  <si>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 xml:space="preserve">Lembaga bersedia membuat aturan mengenai </t>
    </r>
    <r>
      <rPr>
        <i/>
        <sz val="11"/>
        <color rgb="FF000000"/>
        <rFont val="Calibri"/>
        <family val="2"/>
        <scheme val="minor"/>
      </rPr>
      <t>team teaching/ collaborative teaching.</t>
    </r>
  </si>
  <si>
    <r>
      <t>Lembaga berkomitmen pada pendekatan pembelajaran yang berpusat pada mahasiswa (</t>
    </r>
    <r>
      <rPr>
        <i/>
        <sz val="11"/>
        <color rgb="FF000000"/>
        <rFont val="Calibri"/>
        <family val="2"/>
        <scheme val="minor"/>
      </rPr>
      <t>learner-centered learning</t>
    </r>
    <r>
      <rPr>
        <sz val="11"/>
        <color rgb="FF000000"/>
        <rFont val="Calibri"/>
        <family val="2"/>
        <scheme val="minor"/>
      </rPr>
      <t>).</t>
    </r>
  </si>
  <si>
    <t>Pemanfaatan teknologi/ komputer telah menjadi budaya dalam lembaga.</t>
  </si>
  <si>
    <r>
      <t>Secara finansial, lembaga telah siap untuk menerapkan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</si>
  <si>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t>Lembaga bersedia mengalokasikan anggaran untuk penerapan e-learning.</t>
  </si>
  <si>
    <r>
      <t>Lembaga memiliki sumber daya manusia yang berpengalaman, atau bagian yang mengelola pelatihan yang berkaitan dengan metode pembelajaran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</si>
  <si>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>Lembaga memiliki sumber daya manusia yang cukup untuk menerapkan metode pembelajaran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</si>
  <si>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t>Tersedia dukungan teknis yang cepat dan memadai untuk dosen dan mahasiswa jika terdapat masalah teknis.</t>
  </si>
  <si>
    <r>
      <t>Lembaga telah memiliki sistem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 xml:space="preserve"> yang digunakan untuk melaksanakan kegiatan pembelajaran.</t>
    </r>
  </si>
  <si>
    <r>
      <t>Infrastruktur TIK yang tersedia saat ini telah cukup/layak untuk penerapan e-</t>
    </r>
    <r>
      <rPr>
        <i/>
        <sz val="11"/>
        <color rgb="FF000000"/>
        <rFont val="Calibri"/>
        <family val="2"/>
        <scheme val="minor"/>
      </rPr>
      <t>learning</t>
    </r>
    <r>
      <rPr>
        <sz val="11"/>
        <color rgb="FF000000"/>
        <rFont val="Calibri"/>
        <family val="2"/>
        <scheme val="minor"/>
      </rPr>
      <t>.</t>
    </r>
  </si>
  <si>
    <r>
      <t xml:space="preserve">Media/platform </t>
    </r>
    <r>
      <rPr>
        <i/>
        <sz val="11"/>
        <color rgb="FF000000"/>
        <rFont val="Calibri"/>
        <family val="2"/>
        <scheme val="minor"/>
      </rPr>
      <t>online</t>
    </r>
    <r>
      <rPr>
        <sz val="11"/>
        <color rgb="FF000000"/>
        <rFont val="Calibri"/>
        <family val="2"/>
        <scheme val="minor"/>
      </rPr>
      <t xml:space="preserve"> yang digunakan telah cukup untuk mengakomodasi pelaksanaan kegiatan pembelajaran.</t>
    </r>
  </si>
  <si>
    <r>
      <t xml:space="preserve">Media/platform </t>
    </r>
    <r>
      <rPr>
        <i/>
        <sz val="11"/>
        <color rgb="FF000000"/>
        <rFont val="Calibri"/>
        <family val="2"/>
        <scheme val="minor"/>
      </rPr>
      <t>online</t>
    </r>
    <r>
      <rPr>
        <sz val="11"/>
        <color rgb="FF000000"/>
        <rFont val="Calibri"/>
        <family val="2"/>
        <scheme val="minor"/>
      </rPr>
      <t xml:space="preserve"> yang digunakan telah menyediakan menu untuk komunikasi dan kolaborasi.</t>
    </r>
  </si>
  <si>
    <t>Lembaga bersedia menyediakan akses ke perangkat keras dan perangkat lunak yang dibutuhkan untuk penerapan e-learning untuk mahasiswa dan staf akademis.</t>
  </si>
  <si>
    <t>Lembaga memastikan bahwa sumber dan perlengkapan untuk melaksanakan pembelajaran sudah tersedia, mudah diakses dan dapat diandalkan.</t>
  </si>
  <si>
    <t>Lembaga sudah memiliki infrastruktur teknis yang baik.</t>
  </si>
  <si>
    <r>
      <t xml:space="preserve">Lembaga memiliki kapasitas </t>
    </r>
    <r>
      <rPr>
        <i/>
        <sz val="11"/>
        <color rgb="FF000000"/>
        <rFont val="Calibri"/>
        <family val="2"/>
        <scheme val="minor"/>
      </rPr>
      <t>bandwidth</t>
    </r>
    <r>
      <rPr>
        <sz val="11"/>
        <color rgb="FF000000"/>
        <rFont val="Calibri"/>
        <family val="2"/>
        <scheme val="minor"/>
      </rPr>
      <t xml:space="preserve"> yang besar.</t>
    </r>
  </si>
  <si>
    <t>Kecepatan koneksi internet cukup untuk berkomunikasi dan mengakses semua bahan ajar.</t>
  </si>
  <si>
    <t>fj</t>
  </si>
  <si>
    <t>No</t>
  </si>
  <si>
    <t>Rachmad Utomo</t>
  </si>
  <si>
    <t>benny Setiawan</t>
  </si>
  <si>
    <t>Agus S</t>
  </si>
  <si>
    <t>mawar melati</t>
  </si>
  <si>
    <t>Jabatan</t>
  </si>
  <si>
    <t xml:space="preserve">Dosen </t>
  </si>
  <si>
    <t>dosen</t>
  </si>
  <si>
    <t>kepala unit</t>
  </si>
  <si>
    <t>rachmad utomo</t>
  </si>
  <si>
    <t>kaprodi d3 pajak</t>
  </si>
  <si>
    <t>Fadlil Usman</t>
  </si>
  <si>
    <t>Kajur Pajak</t>
  </si>
  <si>
    <t>Dedy Zulkarnaen</t>
  </si>
  <si>
    <t>Kasubbag Administrasi Akademik</t>
  </si>
  <si>
    <t>Kepala Pusat P3M</t>
  </si>
  <si>
    <t>Arwandha</t>
  </si>
  <si>
    <t>Kasubbagg TOS</t>
  </si>
  <si>
    <t>kasubbag</t>
  </si>
  <si>
    <t>Ketua Prodi</t>
  </si>
  <si>
    <t>Kusmono</t>
  </si>
  <si>
    <t>Kuwat Slamet</t>
  </si>
  <si>
    <t>Hari Setiyanto</t>
  </si>
  <si>
    <t>Heni Sulastri</t>
  </si>
  <si>
    <t>Santorry</t>
  </si>
  <si>
    <t>Dosen</t>
  </si>
  <si>
    <t>Joko N</t>
  </si>
  <si>
    <t>Kasubbag Adm Kemahasiswaan dan Kealumnian</t>
  </si>
  <si>
    <t>M Nurkhamid</t>
  </si>
  <si>
    <t>Kaprodi 1 BC</t>
  </si>
  <si>
    <t>Andy</t>
  </si>
  <si>
    <t>AVG</t>
  </si>
  <si>
    <t>Lama bekerja</t>
  </si>
  <si>
    <t>Penerapan e-learning sejalan dengan misi PKN STAN.</t>
  </si>
  <si>
    <t>Lembaga paham bahwa mendesain ulang metode pembelajaran untuk penerapan e-learning membutuhkan kerja sama antara dosen, tim TIK, dan para pegawai di bagian perencanaan dan pelaksanaan.</t>
  </si>
  <si>
    <t xml:space="preserve">Lembaga bersedia mempekerjakan atau menugaskan staf akademis yang mampu dan berpengalaman untuk mengawasi proses penerapan e-learning. </t>
  </si>
  <si>
    <t>Lembaga bersedia menerima e-learning sebagai sebuah metode pembelajaran.</t>
  </si>
  <si>
    <t>Lembaga bersedia menyediakan kesempatan pengembangan kompetensi diri bagi dosen untuk membantu memperbaiki cara mengajar mereka dalam metode pembelajaran e-learning.</t>
  </si>
  <si>
    <t>Lembaga bersedia memberi sistem dukungan yang profesional untuk memastikan para dosen berhasil dalam melaksanakan metode pembelajaran e-learning.</t>
  </si>
  <si>
    <t>Lembaga bersedia membuat aturan mengenai team teaching/ collaborative teaching.</t>
  </si>
  <si>
    <t>Lembaga berkomitmen pada pendekatan pembelajaran yang berpusat pada mahasiswa (learner-centered instruction).</t>
  </si>
  <si>
    <t>Secara finansial, lembaga telah siap untuk menerapkan e-learning.</t>
  </si>
  <si>
    <t>Lembaga memiliki sumber daya manusia yang berpengalaman, atau bagian yang mengelola pelatihan yang berkaitan dengan metode pembelajaran e-learning.</t>
  </si>
  <si>
    <t>Lembaga memiliki sumber daya manusia yang cukup untuk menerapkan metode pembelajaran e-learning.</t>
  </si>
  <si>
    <t xml:space="preserve">Tersedia dukungan teknis yang cepat dan memadai untuk dosen dan mahasiswa jika terdapat masalah teknis. </t>
  </si>
  <si>
    <t>Lembaga telah memiliki sistem e-learning yang digunakan untuk melaksanakan kegiatan pembelajaran.</t>
  </si>
  <si>
    <t>Infrastruktur TIK yang tersedia saat ini telah cukup/layak untuk penerapan e-learning.</t>
  </si>
  <si>
    <t>Media/platform online yang digunakan telah cukup untuk mengakomodasi pelaksanaan kegiatan pembelajaran.</t>
  </si>
  <si>
    <t>Media/platform online yang digunakan telah menyediakan menu untuk komunikasi dan kolaborasi.</t>
  </si>
  <si>
    <t>Lembaga memiliki kapasitas bandwidth yang besar.</t>
  </si>
  <si>
    <t>Fahri</t>
  </si>
  <si>
    <t>Laki-laki</t>
  </si>
  <si>
    <t>31 - 40 tahun</t>
  </si>
  <si>
    <t>6 - 10 tahun</t>
  </si>
  <si>
    <t>rame priyanto</t>
  </si>
  <si>
    <t>Eko BS</t>
  </si>
  <si>
    <t>&lt; 30 tahun</t>
  </si>
  <si>
    <t>Raja Silaban`</t>
  </si>
  <si>
    <t>Perempuan</t>
  </si>
  <si>
    <t>pelaksana</t>
  </si>
  <si>
    <t>RA</t>
  </si>
  <si>
    <t>&lt; 5 tahun</t>
  </si>
  <si>
    <t>Staff Administrasi</t>
  </si>
  <si>
    <t>neni kodariyah</t>
  </si>
  <si>
    <t>staf bagian akademik dan kemahasiswaan</t>
  </si>
  <si>
    <t>Sari</t>
  </si>
  <si>
    <t>Pegawai</t>
  </si>
  <si>
    <t>Rahma</t>
  </si>
  <si>
    <t>Staff</t>
  </si>
  <si>
    <t>Trisepti Wahyuningsih</t>
  </si>
  <si>
    <t>Pelaksana</t>
  </si>
  <si>
    <t>yussi</t>
  </si>
  <si>
    <t>fungsional umum</t>
  </si>
  <si>
    <t>Donny</t>
  </si>
  <si>
    <t>Adadeh</t>
  </si>
  <si>
    <t>uzlifatul jannah</t>
  </si>
  <si>
    <t>dharmindra adhi nugroho</t>
  </si>
  <si>
    <t>11 - 25 tahun</t>
  </si>
  <si>
    <t>Umar Khafid</t>
  </si>
  <si>
    <t>Rahmat Hidayat</t>
  </si>
  <si>
    <t>Staf</t>
  </si>
  <si>
    <t>Aditya Agung Satrio</t>
  </si>
  <si>
    <t>Latifah Chikmawati</t>
  </si>
  <si>
    <t>Staff Perpustakaan</t>
  </si>
  <si>
    <t>kenya</t>
  </si>
  <si>
    <t>Arief Delta</t>
  </si>
  <si>
    <t>sofia nabila</t>
  </si>
  <si>
    <t>PPNPN PKN STAN</t>
  </si>
  <si>
    <t>IRAWAN</t>
  </si>
  <si>
    <t>Staff Penerbitan</t>
  </si>
  <si>
    <t>Yohana M. Intan Wijayanti</t>
  </si>
  <si>
    <t>Luthfi N</t>
  </si>
  <si>
    <t>Nanang Supriatna</t>
  </si>
  <si>
    <t>Fungsional Umum</t>
  </si>
  <si>
    <t>Wartika</t>
  </si>
  <si>
    <t>Humas dan Kerja Sama PKN STAN</t>
  </si>
  <si>
    <t>Eng</t>
  </si>
  <si>
    <t>ade hidayat h</t>
  </si>
  <si>
    <t>Sopian</t>
  </si>
  <si>
    <t>Muhammad Hafizh Ridha</t>
  </si>
  <si>
    <t>Budi setiawn</t>
  </si>
  <si>
    <t>41 -50 tahun</t>
  </si>
  <si>
    <t>&gt; 20 tahun</t>
  </si>
  <si>
    <t>Dilla</t>
  </si>
  <si>
    <t>Staff Prodi</t>
  </si>
  <si>
    <t>lisa</t>
  </si>
  <si>
    <t>Jojok setyawan</t>
  </si>
  <si>
    <t>rs</t>
  </si>
  <si>
    <t>aVG</t>
  </si>
  <si>
    <t>total</t>
  </si>
  <si>
    <t/>
  </si>
  <si>
    <t>Statistics</t>
  </si>
  <si>
    <t>VAR00001</t>
  </si>
  <si>
    <t>VAR00002</t>
  </si>
  <si>
    <t>VAR00003</t>
  </si>
  <si>
    <t>VAR00004</t>
  </si>
  <si>
    <t>VAR00005</t>
  </si>
  <si>
    <t>VAR00006</t>
  </si>
  <si>
    <t>VAR00007</t>
  </si>
  <si>
    <t>VAR00008</t>
  </si>
  <si>
    <t>VAR00009</t>
  </si>
  <si>
    <t>VAR00010</t>
  </si>
  <si>
    <t>VAR00011</t>
  </si>
  <si>
    <t>VAR00012</t>
  </si>
  <si>
    <t>VAR00013</t>
  </si>
  <si>
    <t>VAR00014</t>
  </si>
  <si>
    <t>VAR00015</t>
  </si>
  <si>
    <t>VAR00016</t>
  </si>
  <si>
    <t>N</t>
  </si>
  <si>
    <t>Valid</t>
  </si>
  <si>
    <t>Missing</t>
  </si>
  <si>
    <t>Mean</t>
  </si>
  <si>
    <t>Median</t>
  </si>
  <si>
    <t>Mode</t>
  </si>
  <si>
    <t>Std. Deviation</t>
  </si>
  <si>
    <t>Variance</t>
  </si>
  <si>
    <t>Range</t>
  </si>
  <si>
    <t>Minimum</t>
  </si>
  <si>
    <t>Maximum</t>
  </si>
  <si>
    <t>Sum</t>
  </si>
  <si>
    <t>a. Multiple modes exist. The smallest value is shown</t>
  </si>
  <si>
    <r>
      <t>3</t>
    </r>
    <r>
      <rPr>
        <vertAlign val="superscript"/>
        <sz val="9"/>
        <color indexed="8"/>
        <rFont val="Arial"/>
      </rPr>
      <t>a</t>
    </r>
  </si>
  <si>
    <t>pernyataan lembaga</t>
  </si>
  <si>
    <t>Skor</t>
  </si>
  <si>
    <t>no</t>
  </si>
  <si>
    <t>teknologi</t>
  </si>
  <si>
    <t>student centered</t>
  </si>
  <si>
    <t>dukungan</t>
  </si>
  <si>
    <t>pemahaman</t>
  </si>
  <si>
    <t>baru</t>
  </si>
  <si>
    <t>v</t>
  </si>
  <si>
    <t>finansial</t>
  </si>
  <si>
    <t>Sukarno</t>
  </si>
  <si>
    <t>Kajur</t>
  </si>
  <si>
    <t>Nur Aisyah Kustiani</t>
  </si>
  <si>
    <t>Sekretaris jurusan</t>
  </si>
  <si>
    <t>n</t>
  </si>
  <si>
    <t>Kabag</t>
  </si>
  <si>
    <t>AVG pelaksana</t>
  </si>
  <si>
    <t>AVG pejabat</t>
  </si>
  <si>
    <t>Kabag Keuangan</t>
  </si>
  <si>
    <t>AVGfungsional</t>
  </si>
  <si>
    <t>AVGstruktural</t>
  </si>
  <si>
    <t>SDM</t>
  </si>
  <si>
    <t>infrastruktur</t>
  </si>
  <si>
    <t>A</t>
  </si>
  <si>
    <t>AVGpelaksana</t>
  </si>
  <si>
    <t>administrasi</t>
  </si>
  <si>
    <t>faktor</t>
  </si>
  <si>
    <t>30 - 40 tahun</t>
  </si>
  <si>
    <t>11 - 21 semester</t>
  </si>
  <si>
    <t>&gt; 21 semester</t>
  </si>
  <si>
    <t>&lt; 5 semester</t>
  </si>
  <si>
    <t>5 - 10 semester</t>
  </si>
  <si>
    <t>Nama (jika bersedia)</t>
  </si>
  <si>
    <t>Saya memiliki akses ke komputer yang dilengkapi dengan software yang saya butuhkan.</t>
  </si>
  <si>
    <t>Saya memiliki akses ke komputer yang terhubung ke internet (di kampus atau warnet).</t>
  </si>
  <si>
    <t>Saya memiliki akses ke komputer yang dilengkapi dengan browser dan mesin pencari (search engine).</t>
  </si>
  <si>
    <t>Saya paham fungsi dasar perangkat keras komputer (cpu, monitor, mouse, keyboard, printer, speaker, dsb).</t>
  </si>
  <si>
    <t>Saya tahu cara membuka dan menyimpan dokumen dari/di folder tertentu.</t>
  </si>
  <si>
    <t>Saya bisa menghidupkan dan mematikan (shut down) komputer dengan benar.</t>
  </si>
  <si>
    <t>Saya paham cara memecahkan masalah umum tentang hardware/ software, atau saya bisa menghubungi bagian dukungan teknis jika saya mengalami masalah hardware/software tersebut.</t>
  </si>
  <si>
    <t>Saya memiliki alamat email dan bisa mengirim email serta melampirkan dokumen pada email tersebut.</t>
  </si>
  <si>
    <t>Saya tahu cara menavigasi halaman web (pergi ke halaman sebelumnya atau ke halaman selanjutnya).</t>
  </si>
  <si>
    <t>Saya tahu cara mengunduh dokumen dari berbagai browser (chrome, mozilla firefox, ms. Edge, dsb).</t>
  </si>
  <si>
    <t>Saya paham cara memecahkan masalah yang biasa muncul saat menjelajahi internet seperti halaman yang tidak ditemukan (page not found) atau waktu koneksi habis (connection timed out).</t>
  </si>
  <si>
    <t>Saya paham dan terbiasa dengan hal-hal seperti searching, menandai halaman web (bookmark), dan mengunduh file.</t>
  </si>
  <si>
    <t>Saya tahu cara mengakses perpustakaan online (online library) dan sumber database lain.</t>
  </si>
  <si>
    <t>Saya pernah mengikuti kelas pembelajaran online.</t>
  </si>
  <si>
    <t>Saya tahu cara menggunakan aplikasi pembelajaran tidak langsung dengan efektif (aplikasi chat, forum online).</t>
  </si>
  <si>
    <t>Saya tahu tentang file PDF serta tahu bagaimana cara membuka dan mengunduhnya.</t>
  </si>
  <si>
    <t>Saya terbiasa menggunakan program pengolah kata (word processing).</t>
  </si>
  <si>
    <t>Saya tahu cara menggunakan aplikasi untuk kompresi file (file compression).</t>
  </si>
  <si>
    <t>Saya tahu cara menggunakan menggunakan aplikasi spreadsheet (Ms. Excel dsb)</t>
  </si>
  <si>
    <t>Saya tahu cara menggunakan aplikasi untuk membuat presentasi.</t>
  </si>
  <si>
    <t>Saya sebelumnya sudah pernah menggunakan sistem e-learning.</t>
  </si>
  <si>
    <t>Saya cukup memiliki keahlian untuk mengubah atau menambah materi ajar dan bahan penilaian dalam suatu sistem e-learning.</t>
  </si>
  <si>
    <t>Saya pernah mengikuti seminar atau workshop mengenai kegiatan pembelajaran online (e-learning).</t>
  </si>
  <si>
    <t>Saya mendukung metode pembelajaran yang berpusat kepada mahasiswa (student-centered learning)</t>
  </si>
  <si>
    <t>Saya memberikan umpan balik (feedback) yang membangun terhadap penugasan dan pertanyaan mahasiswa.</t>
  </si>
  <si>
    <t>Saya merasa nyaman bekerja secara online.</t>
  </si>
  <si>
    <t>Adanya kesempatan bagi saya untuk memanfaatkan waktu untuk hal lain yang saya minati (personal interest) meningkatkan minat saya terhadap e-learning.</t>
  </si>
  <si>
    <t>Adanya kemungkinan mendapat waktu tambahan untuk kegiatan akademis lain selain mengajar (mengikuti konferensi atau penelitian) meningkatkan minat saya terhadap e-learning.</t>
  </si>
  <si>
    <t>Adanya pilihan cara mengajar yang lebih mudah memotivasi saya untuk menerapkan (mengajar dengan) e-learning.</t>
  </si>
  <si>
    <t>Saya bisa menyisihkan 4 sampai 6 jam seminggu untuk berpartisipasi dalam proses pembelajaran online.</t>
  </si>
  <si>
    <t>Saya bersedia meluangkan waktu lebih untuk metode pembelajaran e-learning dibanding metode pembelajaran tradisional (tatap muka).</t>
  </si>
  <si>
    <t>Faktor</t>
  </si>
  <si>
    <t>Indikator</t>
  </si>
  <si>
    <t>No Pertanyaan</t>
  </si>
  <si>
    <t>Pearson Corr.</t>
  </si>
  <si>
    <t>Sig.</t>
  </si>
  <si>
    <t>Keterangan</t>
  </si>
  <si>
    <t>Technology Access</t>
  </si>
  <si>
    <t>Computer</t>
  </si>
  <si>
    <t>P1</t>
  </si>
  <si>
    <r>
      <t>.680</t>
    </r>
    <r>
      <rPr>
        <vertAlign val="superscript"/>
        <sz val="12"/>
        <color indexed="8"/>
        <rFont val="Times New Roman"/>
        <family val="1"/>
      </rPr>
      <t>**</t>
    </r>
  </si>
  <si>
    <t>P2</t>
  </si>
  <si>
    <r>
      <t>.726</t>
    </r>
    <r>
      <rPr>
        <vertAlign val="superscript"/>
        <sz val="12"/>
        <color indexed="8"/>
        <rFont val="Times New Roman"/>
        <family val="1"/>
      </rPr>
      <t>**</t>
    </r>
  </si>
  <si>
    <t>P3</t>
  </si>
  <si>
    <r>
      <t>.</t>
    </r>
    <r>
      <rPr>
        <vertAlign val="superscript"/>
        <sz val="12"/>
        <color indexed="8"/>
        <rFont val="Times New Roman"/>
        <family val="1"/>
      </rPr>
      <t>b</t>
    </r>
  </si>
  <si>
    <t>Tidak valid</t>
  </si>
  <si>
    <t>P4</t>
  </si>
  <si>
    <r>
      <t>.667</t>
    </r>
    <r>
      <rPr>
        <vertAlign val="superscript"/>
        <sz val="12"/>
        <color indexed="8"/>
        <rFont val="Times New Roman"/>
        <family val="1"/>
      </rPr>
      <t>**</t>
    </r>
  </si>
  <si>
    <t>Internet connection</t>
  </si>
  <si>
    <t>P5</t>
  </si>
  <si>
    <t>P6</t>
  </si>
  <si>
    <t>Tools</t>
  </si>
  <si>
    <t>P7</t>
  </si>
  <si>
    <t>P8</t>
  </si>
  <si>
    <r>
      <t>.610</t>
    </r>
    <r>
      <rPr>
        <vertAlign val="superscript"/>
        <sz val="12"/>
        <color indexed="8"/>
        <rFont val="Times New Roman"/>
        <family val="1"/>
      </rPr>
      <t>**</t>
    </r>
  </si>
  <si>
    <t>Technology Skill</t>
  </si>
  <si>
    <t>Basic computer</t>
  </si>
  <si>
    <t>Q1</t>
  </si>
  <si>
    <r>
      <t>.</t>
    </r>
    <r>
      <rPr>
        <vertAlign val="superscript"/>
        <sz val="12"/>
        <color indexed="8"/>
        <rFont val="Times New Roman"/>
        <family val="1"/>
      </rPr>
      <t>a</t>
    </r>
  </si>
  <si>
    <t>Q2</t>
  </si>
  <si>
    <t>Q3</t>
  </si>
  <si>
    <t>Q4</t>
  </si>
  <si>
    <r>
      <t>.637</t>
    </r>
    <r>
      <rPr>
        <vertAlign val="superscript"/>
        <sz val="12"/>
        <color indexed="8"/>
        <rFont val="Times New Roman"/>
        <family val="1"/>
      </rPr>
      <t>**</t>
    </r>
  </si>
  <si>
    <t>Q5</t>
  </si>
  <si>
    <r>
      <t>.329</t>
    </r>
    <r>
      <rPr>
        <vertAlign val="superscript"/>
        <sz val="12"/>
        <color indexed="8"/>
        <rFont val="Times New Roman"/>
        <family val="1"/>
      </rPr>
      <t>*</t>
    </r>
  </si>
  <si>
    <t>Basic internet skill</t>
  </si>
  <si>
    <t>Q6</t>
  </si>
  <si>
    <t>Q7</t>
  </si>
  <si>
    <t>Q8</t>
  </si>
  <si>
    <t>Q9</t>
  </si>
  <si>
    <t>Q10</t>
  </si>
  <si>
    <r>
      <t>.498</t>
    </r>
    <r>
      <rPr>
        <vertAlign val="superscript"/>
        <sz val="12"/>
        <color indexed="8"/>
        <rFont val="Times New Roman"/>
        <family val="1"/>
      </rPr>
      <t>**</t>
    </r>
  </si>
  <si>
    <t>Q11</t>
  </si>
  <si>
    <t>Literacy on online tools</t>
  </si>
  <si>
    <t>Q12</t>
  </si>
  <si>
    <r>
      <t>.509</t>
    </r>
    <r>
      <rPr>
        <vertAlign val="superscript"/>
        <sz val="12"/>
        <color indexed="8"/>
        <rFont val="Times New Roman"/>
        <family val="1"/>
      </rPr>
      <t>**</t>
    </r>
  </si>
  <si>
    <t>Q13</t>
  </si>
  <si>
    <r>
      <t>.831</t>
    </r>
    <r>
      <rPr>
        <vertAlign val="superscript"/>
        <sz val="12"/>
        <color indexed="8"/>
        <rFont val="Times New Roman"/>
        <family val="1"/>
      </rPr>
      <t>**</t>
    </r>
  </si>
  <si>
    <t>Q14</t>
  </si>
  <si>
    <r>
      <t>.784</t>
    </r>
    <r>
      <rPr>
        <vertAlign val="superscript"/>
        <sz val="12"/>
        <color indexed="8"/>
        <rFont val="Times New Roman"/>
        <family val="1"/>
      </rPr>
      <t>**</t>
    </r>
  </si>
  <si>
    <t>Q15</t>
  </si>
  <si>
    <t>Q16</t>
  </si>
  <si>
    <r>
      <t>.453</t>
    </r>
    <r>
      <rPr>
        <vertAlign val="superscript"/>
        <sz val="12"/>
        <color indexed="8"/>
        <rFont val="Times New Roman"/>
        <family val="1"/>
      </rPr>
      <t>**</t>
    </r>
  </si>
  <si>
    <t>Q17</t>
  </si>
  <si>
    <r>
      <t>.483</t>
    </r>
    <r>
      <rPr>
        <vertAlign val="superscript"/>
        <sz val="12"/>
        <color indexed="8"/>
        <rFont val="Times New Roman"/>
        <family val="1"/>
      </rPr>
      <t>**</t>
    </r>
  </si>
  <si>
    <t>Q18</t>
  </si>
  <si>
    <t>Q19</t>
  </si>
  <si>
    <t>Q20</t>
  </si>
  <si>
    <t>Q21</t>
  </si>
  <si>
    <r>
      <t>.541</t>
    </r>
    <r>
      <rPr>
        <vertAlign val="superscript"/>
        <sz val="12"/>
        <color indexed="8"/>
        <rFont val="Times New Roman"/>
        <family val="1"/>
      </rPr>
      <t>**</t>
    </r>
  </si>
  <si>
    <t>Q22</t>
  </si>
  <si>
    <r>
      <t>.669</t>
    </r>
    <r>
      <rPr>
        <vertAlign val="superscript"/>
        <sz val="12"/>
        <color indexed="8"/>
        <rFont val="Times New Roman"/>
        <family val="1"/>
      </rPr>
      <t>**</t>
    </r>
  </si>
  <si>
    <t>Q23</t>
  </si>
  <si>
    <r>
      <t>.419</t>
    </r>
    <r>
      <rPr>
        <vertAlign val="superscript"/>
        <sz val="12"/>
        <color indexed="8"/>
        <rFont val="Times New Roman"/>
        <family val="1"/>
      </rPr>
      <t>*</t>
    </r>
  </si>
  <si>
    <t>Attitude towards e-learning</t>
  </si>
  <si>
    <t>Gaya dan strategi mengajar</t>
  </si>
  <si>
    <t>R1</t>
  </si>
  <si>
    <r>
      <t>.694</t>
    </r>
    <r>
      <rPr>
        <vertAlign val="superscript"/>
        <sz val="12"/>
        <color indexed="8"/>
        <rFont val="Times New Roman"/>
        <family val="1"/>
      </rPr>
      <t>**</t>
    </r>
  </si>
  <si>
    <t>R2</t>
  </si>
  <si>
    <r>
      <t>.628</t>
    </r>
    <r>
      <rPr>
        <vertAlign val="superscript"/>
        <sz val="12"/>
        <color indexed="8"/>
        <rFont val="Times New Roman"/>
        <family val="1"/>
      </rPr>
      <t>**</t>
    </r>
  </si>
  <si>
    <t>R3</t>
  </si>
  <si>
    <r>
      <t>.484</t>
    </r>
    <r>
      <rPr>
        <vertAlign val="superscript"/>
        <sz val="12"/>
        <color indexed="8"/>
        <rFont val="Times New Roman"/>
        <family val="1"/>
      </rPr>
      <t>**</t>
    </r>
  </si>
  <si>
    <t>R4</t>
  </si>
  <si>
    <r>
      <t>.366</t>
    </r>
    <r>
      <rPr>
        <vertAlign val="superscript"/>
        <sz val="12"/>
        <color indexed="8"/>
        <rFont val="Times New Roman"/>
        <family val="1"/>
      </rPr>
      <t>*</t>
    </r>
  </si>
  <si>
    <t>R5</t>
  </si>
  <si>
    <r>
      <t>.444</t>
    </r>
    <r>
      <rPr>
        <vertAlign val="superscript"/>
        <sz val="12"/>
        <color indexed="8"/>
        <rFont val="Times New Roman"/>
        <family val="1"/>
      </rPr>
      <t>**</t>
    </r>
  </si>
  <si>
    <t>R6</t>
  </si>
  <si>
    <t>R7</t>
  </si>
  <si>
    <r>
      <t>.736</t>
    </r>
    <r>
      <rPr>
        <vertAlign val="superscript"/>
        <sz val="12"/>
        <color indexed="8"/>
        <rFont val="Times New Roman"/>
        <family val="1"/>
      </rPr>
      <t>**</t>
    </r>
  </si>
  <si>
    <t>R8</t>
  </si>
  <si>
    <r>
      <t>.543</t>
    </r>
    <r>
      <rPr>
        <vertAlign val="superscript"/>
        <sz val="12"/>
        <color indexed="8"/>
        <rFont val="Times New Roman"/>
        <family val="1"/>
      </rPr>
      <t>**</t>
    </r>
  </si>
  <si>
    <t>R9</t>
  </si>
  <si>
    <r>
      <t>.728</t>
    </r>
    <r>
      <rPr>
        <vertAlign val="superscript"/>
        <sz val="12"/>
        <color indexed="8"/>
        <rFont val="Times New Roman"/>
        <family val="1"/>
      </rPr>
      <t>**</t>
    </r>
  </si>
  <si>
    <t>R10</t>
  </si>
  <si>
    <r>
      <t>.406</t>
    </r>
    <r>
      <rPr>
        <vertAlign val="superscript"/>
        <sz val="12"/>
        <color indexed="8"/>
        <rFont val="Times New Roman"/>
        <family val="1"/>
      </rPr>
      <t>*</t>
    </r>
  </si>
  <si>
    <t>R11</t>
  </si>
  <si>
    <r>
      <t>.553</t>
    </r>
    <r>
      <rPr>
        <vertAlign val="superscript"/>
        <sz val="12"/>
        <color indexed="8"/>
        <rFont val="Times New Roman"/>
        <family val="1"/>
      </rPr>
      <t>**</t>
    </r>
  </si>
  <si>
    <t>R12</t>
  </si>
  <si>
    <r>
      <t>.675</t>
    </r>
    <r>
      <rPr>
        <vertAlign val="superscript"/>
        <sz val="12"/>
        <color indexed="8"/>
        <rFont val="Times New Roman"/>
        <family val="1"/>
      </rPr>
      <t>**</t>
    </r>
  </si>
  <si>
    <t>R13</t>
  </si>
  <si>
    <r>
      <t>.580</t>
    </r>
    <r>
      <rPr>
        <vertAlign val="superscript"/>
        <sz val="12"/>
        <color indexed="8"/>
        <rFont val="Times New Roman"/>
        <family val="1"/>
      </rPr>
      <t>**</t>
    </r>
  </si>
  <si>
    <t>R14</t>
  </si>
  <si>
    <r>
      <t>.639</t>
    </r>
    <r>
      <rPr>
        <vertAlign val="superscript"/>
        <sz val="12"/>
        <color indexed="8"/>
        <rFont val="Times New Roman"/>
        <family val="1"/>
      </rPr>
      <t>**</t>
    </r>
  </si>
  <si>
    <t>R15</t>
  </si>
  <si>
    <t>Kemampuan mengajar (secara online)</t>
  </si>
  <si>
    <t>R16</t>
  </si>
  <si>
    <r>
      <t>.707</t>
    </r>
    <r>
      <rPr>
        <vertAlign val="superscript"/>
        <sz val="12"/>
        <color indexed="8"/>
        <rFont val="Times New Roman"/>
        <family val="1"/>
      </rPr>
      <t>**</t>
    </r>
  </si>
  <si>
    <t>R17</t>
  </si>
  <si>
    <r>
      <t>.440</t>
    </r>
    <r>
      <rPr>
        <vertAlign val="superscript"/>
        <sz val="12"/>
        <color indexed="8"/>
        <rFont val="Times New Roman"/>
        <family val="1"/>
      </rPr>
      <t>**</t>
    </r>
  </si>
  <si>
    <t>R18</t>
  </si>
  <si>
    <r>
      <t>.348</t>
    </r>
    <r>
      <rPr>
        <vertAlign val="superscript"/>
        <sz val="12"/>
        <color indexed="8"/>
        <rFont val="Times New Roman"/>
        <family val="1"/>
      </rPr>
      <t>*</t>
    </r>
  </si>
  <si>
    <t>R19</t>
  </si>
  <si>
    <r>
      <t>.717</t>
    </r>
    <r>
      <rPr>
        <vertAlign val="superscript"/>
        <sz val="12"/>
        <color indexed="8"/>
        <rFont val="Times New Roman"/>
        <family val="1"/>
      </rPr>
      <t>**</t>
    </r>
  </si>
  <si>
    <t>R20</t>
  </si>
  <si>
    <t>R21</t>
  </si>
  <si>
    <t>R22</t>
  </si>
  <si>
    <r>
      <t>.527</t>
    </r>
    <r>
      <rPr>
        <vertAlign val="superscript"/>
        <sz val="12"/>
        <color indexed="8"/>
        <rFont val="Times New Roman"/>
        <family val="1"/>
      </rPr>
      <t>**</t>
    </r>
  </si>
  <si>
    <t>R23</t>
  </si>
  <si>
    <r>
      <t>.576</t>
    </r>
    <r>
      <rPr>
        <vertAlign val="superscript"/>
        <sz val="12"/>
        <color indexed="8"/>
        <rFont val="Times New Roman"/>
        <family val="1"/>
      </rPr>
      <t>**</t>
    </r>
  </si>
  <si>
    <t>R24</t>
  </si>
  <si>
    <r>
      <t>.546</t>
    </r>
    <r>
      <rPr>
        <vertAlign val="superscript"/>
        <sz val="12"/>
        <color indexed="8"/>
        <rFont val="Times New Roman"/>
        <family val="1"/>
      </rPr>
      <t>**</t>
    </r>
  </si>
  <si>
    <t>R25</t>
  </si>
  <si>
    <r>
      <t>.633</t>
    </r>
    <r>
      <rPr>
        <vertAlign val="superscript"/>
        <sz val="12"/>
        <color indexed="8"/>
        <rFont val="Times New Roman"/>
        <family val="1"/>
      </rPr>
      <t>**</t>
    </r>
  </si>
  <si>
    <t>R26</t>
  </si>
  <si>
    <r>
      <t>.557</t>
    </r>
    <r>
      <rPr>
        <vertAlign val="superscript"/>
        <sz val="12"/>
        <color indexed="8"/>
        <rFont val="Times New Roman"/>
        <family val="1"/>
      </rPr>
      <t>**</t>
    </r>
  </si>
  <si>
    <t>R27</t>
  </si>
  <si>
    <r>
      <t>.425</t>
    </r>
    <r>
      <rPr>
        <vertAlign val="superscript"/>
        <sz val="12"/>
        <color indexed="8"/>
        <rFont val="Times New Roman"/>
        <family val="1"/>
      </rPr>
      <t>**</t>
    </r>
  </si>
  <si>
    <t>R28</t>
  </si>
  <si>
    <t>R29</t>
  </si>
  <si>
    <r>
      <t>.821</t>
    </r>
    <r>
      <rPr>
        <vertAlign val="superscript"/>
        <sz val="12"/>
        <color indexed="8"/>
        <rFont val="Times New Roman"/>
        <family val="1"/>
      </rPr>
      <t>**</t>
    </r>
  </si>
  <si>
    <t>Motivasi engajar</t>
  </si>
  <si>
    <t>R30</t>
  </si>
  <si>
    <r>
      <t>.648</t>
    </r>
    <r>
      <rPr>
        <vertAlign val="superscript"/>
        <sz val="12"/>
        <color indexed="8"/>
        <rFont val="Times New Roman"/>
        <family val="1"/>
      </rPr>
      <t>**</t>
    </r>
  </si>
  <si>
    <t>R31</t>
  </si>
  <si>
    <r>
      <t>.686</t>
    </r>
    <r>
      <rPr>
        <vertAlign val="superscript"/>
        <sz val="12"/>
        <color indexed="8"/>
        <rFont val="Times New Roman"/>
        <family val="1"/>
      </rPr>
      <t>**</t>
    </r>
  </si>
  <si>
    <t>R32</t>
  </si>
  <si>
    <r>
      <t>.552</t>
    </r>
    <r>
      <rPr>
        <vertAlign val="superscript"/>
        <sz val="12"/>
        <color indexed="8"/>
        <rFont val="Times New Roman"/>
        <family val="1"/>
      </rPr>
      <t>**</t>
    </r>
  </si>
  <si>
    <t>R33</t>
  </si>
  <si>
    <r>
      <t>.653</t>
    </r>
    <r>
      <rPr>
        <vertAlign val="superscript"/>
        <sz val="12"/>
        <color indexed="8"/>
        <rFont val="Times New Roman"/>
        <family val="1"/>
      </rPr>
      <t>**</t>
    </r>
  </si>
  <si>
    <t>R34</t>
  </si>
  <si>
    <r>
      <t>.617</t>
    </r>
    <r>
      <rPr>
        <vertAlign val="superscript"/>
        <sz val="12"/>
        <color indexed="8"/>
        <rFont val="Times New Roman"/>
        <family val="1"/>
      </rPr>
      <t>**</t>
    </r>
  </si>
  <si>
    <t>R35</t>
  </si>
  <si>
    <r>
      <t>.774</t>
    </r>
    <r>
      <rPr>
        <vertAlign val="superscript"/>
        <sz val="12"/>
        <color indexed="8"/>
        <rFont val="Times New Roman"/>
        <family val="1"/>
      </rPr>
      <t>**</t>
    </r>
  </si>
  <si>
    <t>R36</t>
  </si>
  <si>
    <t>Kemampuan mengelola waktu</t>
  </si>
  <si>
    <t>R37</t>
  </si>
  <si>
    <r>
      <t>.763</t>
    </r>
    <r>
      <rPr>
        <vertAlign val="superscript"/>
        <sz val="12"/>
        <color indexed="8"/>
        <rFont val="Times New Roman"/>
        <family val="1"/>
      </rPr>
      <t>**</t>
    </r>
  </si>
  <si>
    <t>R38</t>
  </si>
  <si>
    <r>
      <t>.568</t>
    </r>
    <r>
      <rPr>
        <vertAlign val="superscript"/>
        <sz val="12"/>
        <color indexed="8"/>
        <rFont val="Times New Roman"/>
        <family val="1"/>
      </rPr>
      <t>**</t>
    </r>
  </si>
  <si>
    <t>R39</t>
  </si>
  <si>
    <r>
      <t>.510</t>
    </r>
    <r>
      <rPr>
        <vertAlign val="superscript"/>
        <sz val="12"/>
        <color indexed="8"/>
        <rFont val="Times New Roman"/>
        <family val="1"/>
      </rPr>
      <t>**</t>
    </r>
  </si>
  <si>
    <t>R40</t>
  </si>
  <si>
    <r>
      <t>.606</t>
    </r>
    <r>
      <rPr>
        <vertAlign val="superscript"/>
        <sz val="12"/>
        <color indexed="8"/>
        <rFont val="Times New Roman"/>
        <family val="1"/>
      </rPr>
      <t>**</t>
    </r>
  </si>
  <si>
    <t>Mahasiswa</t>
  </si>
  <si>
    <t>Student's technology skill</t>
  </si>
  <si>
    <t>Tidak Valid</t>
  </si>
  <si>
    <r>
      <t>.281</t>
    </r>
    <r>
      <rPr>
        <vertAlign val="superscript"/>
        <sz val="12"/>
        <color indexed="8"/>
        <rFont val="Times New Roman"/>
        <family val="1"/>
      </rPr>
      <t>*</t>
    </r>
  </si>
  <si>
    <r>
      <t>.410</t>
    </r>
    <r>
      <rPr>
        <vertAlign val="superscript"/>
        <sz val="12"/>
        <color indexed="8"/>
        <rFont val="Times New Roman"/>
        <family val="1"/>
      </rPr>
      <t>**</t>
    </r>
  </si>
  <si>
    <r>
      <t>.412</t>
    </r>
    <r>
      <rPr>
        <vertAlign val="superscript"/>
        <sz val="12"/>
        <color indexed="8"/>
        <rFont val="Times New Roman"/>
        <family val="1"/>
      </rPr>
      <t>**</t>
    </r>
  </si>
  <si>
    <r>
      <t>.688</t>
    </r>
    <r>
      <rPr>
        <vertAlign val="superscript"/>
        <sz val="12"/>
        <color indexed="8"/>
        <rFont val="Times New Roman"/>
        <family val="1"/>
      </rPr>
      <t>**</t>
    </r>
  </si>
  <si>
    <r>
      <t>.620</t>
    </r>
    <r>
      <rPr>
        <vertAlign val="superscript"/>
        <sz val="12"/>
        <color indexed="8"/>
        <rFont val="Times New Roman"/>
        <family val="1"/>
      </rPr>
      <t>**</t>
    </r>
  </si>
  <si>
    <t>Literacy of software and application</t>
  </si>
  <si>
    <r>
      <t>.267</t>
    </r>
    <r>
      <rPr>
        <vertAlign val="superscript"/>
        <sz val="12"/>
        <color indexed="8"/>
        <rFont val="Times New Roman"/>
        <family val="1"/>
      </rPr>
      <t>*</t>
    </r>
  </si>
  <si>
    <r>
      <t>.339</t>
    </r>
    <r>
      <rPr>
        <vertAlign val="superscript"/>
        <sz val="12"/>
        <color indexed="8"/>
        <rFont val="Times New Roman"/>
        <family val="1"/>
      </rPr>
      <t>**</t>
    </r>
  </si>
  <si>
    <r>
      <t>.523</t>
    </r>
    <r>
      <rPr>
        <vertAlign val="superscript"/>
        <sz val="12"/>
        <color indexed="8"/>
        <rFont val="Times New Roman"/>
        <family val="1"/>
      </rPr>
      <t>**</t>
    </r>
  </si>
  <si>
    <t>Study habits</t>
  </si>
  <si>
    <r>
      <t>.466</t>
    </r>
    <r>
      <rPr>
        <vertAlign val="superscript"/>
        <sz val="12"/>
        <color indexed="8"/>
        <rFont val="Times New Roman"/>
        <family val="1"/>
      </rPr>
      <t>**</t>
    </r>
  </si>
  <si>
    <r>
      <t>.381</t>
    </r>
    <r>
      <rPr>
        <vertAlign val="superscript"/>
        <sz val="12"/>
        <color indexed="8"/>
        <rFont val="Times New Roman"/>
        <family val="1"/>
      </rPr>
      <t>**</t>
    </r>
  </si>
  <si>
    <r>
      <t>.471</t>
    </r>
    <r>
      <rPr>
        <vertAlign val="superscript"/>
        <sz val="12"/>
        <color indexed="8"/>
        <rFont val="Times New Roman"/>
        <family val="1"/>
      </rPr>
      <t>**</t>
    </r>
  </si>
  <si>
    <r>
      <t>.534</t>
    </r>
    <r>
      <rPr>
        <vertAlign val="superscript"/>
        <sz val="12"/>
        <color indexed="8"/>
        <rFont val="Times New Roman"/>
        <family val="1"/>
      </rPr>
      <t>**</t>
    </r>
  </si>
  <si>
    <r>
      <t>.492</t>
    </r>
    <r>
      <rPr>
        <vertAlign val="superscript"/>
        <sz val="12"/>
        <color indexed="8"/>
        <rFont val="Times New Roman"/>
        <family val="1"/>
      </rPr>
      <t>**</t>
    </r>
  </si>
  <si>
    <r>
      <t>.378</t>
    </r>
    <r>
      <rPr>
        <vertAlign val="superscript"/>
        <sz val="12"/>
        <color indexed="8"/>
        <rFont val="Times New Roman"/>
        <family val="1"/>
      </rPr>
      <t>**</t>
    </r>
  </si>
  <si>
    <r>
      <t>.430</t>
    </r>
    <r>
      <rPr>
        <vertAlign val="superscript"/>
        <sz val="12"/>
        <color indexed="8"/>
        <rFont val="Times New Roman"/>
        <family val="1"/>
      </rPr>
      <t>**</t>
    </r>
  </si>
  <si>
    <r>
      <t>.314</t>
    </r>
    <r>
      <rPr>
        <vertAlign val="superscript"/>
        <sz val="12"/>
        <color indexed="8"/>
        <rFont val="Times New Roman"/>
        <family val="1"/>
      </rPr>
      <t>**</t>
    </r>
  </si>
  <si>
    <t>Abilities</t>
  </si>
  <si>
    <r>
      <t>.427</t>
    </r>
    <r>
      <rPr>
        <vertAlign val="superscript"/>
        <sz val="12"/>
        <color indexed="8"/>
        <rFont val="Times New Roman"/>
        <family val="1"/>
      </rPr>
      <t>**</t>
    </r>
  </si>
  <si>
    <r>
      <t>.579</t>
    </r>
    <r>
      <rPr>
        <vertAlign val="superscript"/>
        <sz val="12"/>
        <color indexed="8"/>
        <rFont val="Times New Roman"/>
        <family val="1"/>
      </rPr>
      <t>**</t>
    </r>
  </si>
  <si>
    <r>
      <t>.365</t>
    </r>
    <r>
      <rPr>
        <vertAlign val="superscript"/>
        <sz val="12"/>
        <color indexed="8"/>
        <rFont val="Times New Roman"/>
        <family val="1"/>
      </rPr>
      <t>**</t>
    </r>
  </si>
  <si>
    <r>
      <t>.375</t>
    </r>
    <r>
      <rPr>
        <vertAlign val="superscript"/>
        <sz val="12"/>
        <color indexed="8"/>
        <rFont val="Times New Roman"/>
        <family val="1"/>
      </rPr>
      <t>**</t>
    </r>
  </si>
  <si>
    <t>Motivation</t>
  </si>
  <si>
    <r>
      <t>.597</t>
    </r>
    <r>
      <rPr>
        <vertAlign val="superscript"/>
        <sz val="12"/>
        <color indexed="8"/>
        <rFont val="Times New Roman"/>
        <family val="1"/>
      </rPr>
      <t>**</t>
    </r>
  </si>
  <si>
    <r>
      <t>.504</t>
    </r>
    <r>
      <rPr>
        <vertAlign val="superscript"/>
        <sz val="12"/>
        <color indexed="8"/>
        <rFont val="Times New Roman"/>
        <family val="1"/>
      </rPr>
      <t>**</t>
    </r>
  </si>
  <si>
    <r>
      <t>.562</t>
    </r>
    <r>
      <rPr>
        <vertAlign val="superscript"/>
        <sz val="12"/>
        <color indexed="8"/>
        <rFont val="Times New Roman"/>
        <family val="1"/>
      </rPr>
      <t>**</t>
    </r>
  </si>
  <si>
    <r>
      <t>.545</t>
    </r>
    <r>
      <rPr>
        <vertAlign val="superscript"/>
        <sz val="12"/>
        <color indexed="8"/>
        <rFont val="Times New Roman"/>
        <family val="1"/>
      </rPr>
      <t>**</t>
    </r>
  </si>
  <si>
    <t>Time management</t>
  </si>
  <si>
    <r>
      <t>.476</t>
    </r>
    <r>
      <rPr>
        <vertAlign val="superscript"/>
        <sz val="12"/>
        <color indexed="8"/>
        <rFont val="Times New Roman"/>
        <family val="1"/>
      </rPr>
      <t>**</t>
    </r>
  </si>
  <si>
    <r>
      <t>.424</t>
    </r>
    <r>
      <rPr>
        <vertAlign val="superscript"/>
        <sz val="12"/>
        <color indexed="8"/>
        <rFont val="Times New Roman"/>
        <family val="1"/>
      </rPr>
      <t>**</t>
    </r>
  </si>
  <si>
    <r>
      <t>.532</t>
    </r>
    <r>
      <rPr>
        <vertAlign val="superscript"/>
        <sz val="12"/>
        <color indexed="8"/>
        <rFont val="Times New Roman"/>
        <family val="1"/>
      </rPr>
      <t>**</t>
    </r>
  </si>
  <si>
    <r>
      <t>.423</t>
    </r>
    <r>
      <rPr>
        <vertAlign val="superscript"/>
        <sz val="12"/>
        <color indexed="8"/>
        <rFont val="Times New Roman"/>
        <family val="1"/>
      </rPr>
      <t>**</t>
    </r>
  </si>
  <si>
    <r>
      <t>.420</t>
    </r>
    <r>
      <rPr>
        <vertAlign val="superscript"/>
        <sz val="12"/>
        <color indexed="8"/>
        <rFont val="Times New Roman"/>
        <family val="1"/>
      </rPr>
      <t>**</t>
    </r>
  </si>
  <si>
    <r>
      <t>.375</t>
    </r>
    <r>
      <rPr>
        <vertAlign val="superscript"/>
        <sz val="9"/>
        <color indexed="8"/>
        <rFont val="Arial"/>
        <family val="2"/>
      </rPr>
      <t>**</t>
    </r>
  </si>
  <si>
    <r>
      <t>.502</t>
    </r>
    <r>
      <rPr>
        <vertAlign val="superscript"/>
        <sz val="9"/>
        <color indexed="8"/>
        <rFont val="Arial"/>
        <family val="2"/>
      </rPr>
      <t>**</t>
    </r>
  </si>
  <si>
    <r>
      <t>.746</t>
    </r>
    <r>
      <rPr>
        <vertAlign val="superscript"/>
        <sz val="9"/>
        <color indexed="8"/>
        <rFont val="Arial"/>
        <family val="2"/>
      </rPr>
      <t>**</t>
    </r>
  </si>
  <si>
    <r>
      <t>.673</t>
    </r>
    <r>
      <rPr>
        <vertAlign val="superscript"/>
        <sz val="9"/>
        <color indexed="8"/>
        <rFont val="Arial"/>
        <family val="2"/>
      </rPr>
      <t>**</t>
    </r>
  </si>
  <si>
    <r>
      <t>.707</t>
    </r>
    <r>
      <rPr>
        <vertAlign val="superscript"/>
        <sz val="9"/>
        <color indexed="8"/>
        <rFont val="Arial"/>
        <family val="2"/>
      </rPr>
      <t>**</t>
    </r>
  </si>
  <si>
    <r>
      <t>.605</t>
    </r>
    <r>
      <rPr>
        <vertAlign val="superscript"/>
        <sz val="9"/>
        <color indexed="8"/>
        <rFont val="Arial"/>
        <family val="2"/>
      </rPr>
      <t>**</t>
    </r>
  </si>
  <si>
    <r>
      <t>.593</t>
    </r>
    <r>
      <rPr>
        <vertAlign val="superscript"/>
        <sz val="9"/>
        <color indexed="8"/>
        <rFont val="Arial"/>
        <family val="2"/>
      </rPr>
      <t>**</t>
    </r>
  </si>
  <si>
    <r>
      <t>.629</t>
    </r>
    <r>
      <rPr>
        <vertAlign val="superscript"/>
        <sz val="9"/>
        <color indexed="8"/>
        <rFont val="Arial"/>
        <family val="2"/>
      </rPr>
      <t>**</t>
    </r>
  </si>
  <si>
    <r>
      <t>.767</t>
    </r>
    <r>
      <rPr>
        <vertAlign val="superscript"/>
        <sz val="9"/>
        <color indexed="8"/>
        <rFont val="Arial"/>
        <family val="2"/>
      </rPr>
      <t>**</t>
    </r>
  </si>
  <si>
    <r>
      <t>.684</t>
    </r>
    <r>
      <rPr>
        <vertAlign val="superscript"/>
        <sz val="9"/>
        <color indexed="8"/>
        <rFont val="Arial"/>
        <family val="2"/>
      </rPr>
      <t>**</t>
    </r>
  </si>
  <si>
    <r>
      <t>.811</t>
    </r>
    <r>
      <rPr>
        <vertAlign val="superscript"/>
        <sz val="9"/>
        <color indexed="8"/>
        <rFont val="Arial"/>
        <family val="2"/>
      </rPr>
      <t>**</t>
    </r>
  </si>
  <si>
    <r>
      <t>.504</t>
    </r>
    <r>
      <rPr>
        <vertAlign val="superscript"/>
        <sz val="9"/>
        <color indexed="8"/>
        <rFont val="Arial"/>
        <family val="2"/>
      </rPr>
      <t>**</t>
    </r>
  </si>
  <si>
    <r>
      <t>.536</t>
    </r>
    <r>
      <rPr>
        <vertAlign val="superscript"/>
        <sz val="9"/>
        <color indexed="8"/>
        <rFont val="Arial"/>
        <family val="2"/>
      </rPr>
      <t>**</t>
    </r>
  </si>
  <si>
    <r>
      <t>.529</t>
    </r>
    <r>
      <rPr>
        <vertAlign val="superscript"/>
        <sz val="9"/>
        <color indexed="8"/>
        <rFont val="Arial"/>
        <family val="2"/>
      </rPr>
      <t>**</t>
    </r>
  </si>
  <si>
    <r>
      <t>.612</t>
    </r>
    <r>
      <rPr>
        <vertAlign val="superscript"/>
        <sz val="9"/>
        <color indexed="8"/>
        <rFont val="Arial"/>
        <family val="2"/>
      </rPr>
      <t>**</t>
    </r>
  </si>
  <si>
    <r>
      <t>.656</t>
    </r>
    <r>
      <rPr>
        <vertAlign val="superscript"/>
        <sz val="9"/>
        <color indexed="8"/>
        <rFont val="Arial"/>
        <family val="2"/>
      </rPr>
      <t>**</t>
    </r>
  </si>
  <si>
    <r>
      <t>.531</t>
    </r>
    <r>
      <rPr>
        <vertAlign val="superscript"/>
        <sz val="9"/>
        <color indexed="8"/>
        <rFont val="Arial"/>
        <family val="2"/>
      </rPr>
      <t>**</t>
    </r>
  </si>
  <si>
    <r>
      <t>.778</t>
    </r>
    <r>
      <rPr>
        <vertAlign val="superscript"/>
        <sz val="9"/>
        <color indexed="8"/>
        <rFont val="Arial"/>
        <family val="2"/>
      </rPr>
      <t>**</t>
    </r>
  </si>
  <si>
    <r>
      <t>.702</t>
    </r>
    <r>
      <rPr>
        <vertAlign val="superscript"/>
        <sz val="9"/>
        <color indexed="8"/>
        <rFont val="Arial"/>
        <family val="2"/>
      </rPr>
      <t>**</t>
    </r>
  </si>
  <si>
    <r>
      <t>.646</t>
    </r>
    <r>
      <rPr>
        <vertAlign val="superscript"/>
        <sz val="9"/>
        <color indexed="8"/>
        <rFont val="Arial"/>
        <family val="2"/>
      </rPr>
      <t>**</t>
    </r>
  </si>
  <si>
    <r>
      <t>.787</t>
    </r>
    <r>
      <rPr>
        <vertAlign val="superscript"/>
        <sz val="9"/>
        <color indexed="8"/>
        <rFont val="Arial"/>
        <family val="2"/>
      </rPr>
      <t>**</t>
    </r>
  </si>
  <si>
    <r>
      <t>.828</t>
    </r>
    <r>
      <rPr>
        <vertAlign val="superscript"/>
        <sz val="9"/>
        <color indexed="8"/>
        <rFont val="Arial"/>
        <family val="2"/>
      </rPr>
      <t>**</t>
    </r>
  </si>
  <si>
    <r>
      <t>.760</t>
    </r>
    <r>
      <rPr>
        <vertAlign val="superscript"/>
        <sz val="9"/>
        <color indexed="8"/>
        <rFont val="Arial"/>
        <family val="2"/>
      </rPr>
      <t>**</t>
    </r>
  </si>
  <si>
    <r>
      <t>.766</t>
    </r>
    <r>
      <rPr>
        <vertAlign val="superscript"/>
        <sz val="9"/>
        <color indexed="8"/>
        <rFont val="Arial"/>
        <family val="2"/>
      </rPr>
      <t>**</t>
    </r>
  </si>
  <si>
    <r>
      <t>.633</t>
    </r>
    <r>
      <rPr>
        <vertAlign val="superscript"/>
        <sz val="9"/>
        <color indexed="8"/>
        <rFont val="Arial"/>
        <family val="2"/>
      </rPr>
      <t>**</t>
    </r>
  </si>
  <si>
    <r>
      <t>.571</t>
    </r>
    <r>
      <rPr>
        <vertAlign val="superscript"/>
        <sz val="9"/>
        <color indexed="8"/>
        <rFont val="Arial"/>
        <family val="2"/>
      </rPr>
      <t>**</t>
    </r>
  </si>
  <si>
    <r>
      <t>.587</t>
    </r>
    <r>
      <rPr>
        <vertAlign val="superscript"/>
        <sz val="9"/>
        <color indexed="8"/>
        <rFont val="Arial"/>
        <family val="2"/>
      </rPr>
      <t>**</t>
    </r>
  </si>
  <si>
    <t>Lembaga</t>
  </si>
  <si>
    <t>Administrative support</t>
  </si>
  <si>
    <t>Commitment, policies, and instructional</t>
  </si>
  <si>
    <r>
      <t>.502</t>
    </r>
    <r>
      <rPr>
        <vertAlign val="superscript"/>
        <sz val="12"/>
        <color indexed="8"/>
        <rFont val="Times New Roman"/>
        <family val="1"/>
      </rPr>
      <t>**</t>
    </r>
  </si>
  <si>
    <r>
      <t>.746</t>
    </r>
    <r>
      <rPr>
        <vertAlign val="superscript"/>
        <sz val="12"/>
        <color indexed="8"/>
        <rFont val="Times New Roman"/>
        <family val="1"/>
      </rPr>
      <t>**</t>
    </r>
  </si>
  <si>
    <r>
      <t>.673</t>
    </r>
    <r>
      <rPr>
        <vertAlign val="superscript"/>
        <sz val="12"/>
        <color indexed="8"/>
        <rFont val="Times New Roman"/>
        <family val="1"/>
      </rPr>
      <t>**</t>
    </r>
  </si>
  <si>
    <r>
      <t>.605</t>
    </r>
    <r>
      <rPr>
        <vertAlign val="superscript"/>
        <sz val="12"/>
        <color indexed="8"/>
        <rFont val="Times New Roman"/>
        <family val="1"/>
      </rPr>
      <t>**</t>
    </r>
  </si>
  <si>
    <r>
      <t>.593</t>
    </r>
    <r>
      <rPr>
        <vertAlign val="superscript"/>
        <sz val="12"/>
        <color indexed="8"/>
        <rFont val="Times New Roman"/>
        <family val="1"/>
      </rPr>
      <t>**</t>
    </r>
  </si>
  <si>
    <r>
      <t>.629</t>
    </r>
    <r>
      <rPr>
        <vertAlign val="superscript"/>
        <sz val="12"/>
        <color indexed="8"/>
        <rFont val="Times New Roman"/>
        <family val="1"/>
      </rPr>
      <t>**</t>
    </r>
  </si>
  <si>
    <t>P9</t>
  </si>
  <si>
    <r>
      <t>.767</t>
    </r>
    <r>
      <rPr>
        <vertAlign val="superscript"/>
        <sz val="12"/>
        <color indexed="8"/>
        <rFont val="Times New Roman"/>
        <family val="1"/>
      </rPr>
      <t>**</t>
    </r>
  </si>
  <si>
    <t>P10</t>
  </si>
  <si>
    <t>P11</t>
  </si>
  <si>
    <r>
      <t>.684</t>
    </r>
    <r>
      <rPr>
        <vertAlign val="superscript"/>
        <sz val="12"/>
        <color indexed="8"/>
        <rFont val="Times New Roman"/>
        <family val="1"/>
      </rPr>
      <t>**</t>
    </r>
  </si>
  <si>
    <t>P12</t>
  </si>
  <si>
    <r>
      <t>.811</t>
    </r>
    <r>
      <rPr>
        <vertAlign val="superscript"/>
        <sz val="12"/>
        <color indexed="8"/>
        <rFont val="Times New Roman"/>
        <family val="1"/>
      </rPr>
      <t>**</t>
    </r>
  </si>
  <si>
    <t>P13</t>
  </si>
  <si>
    <t>P14</t>
  </si>
  <si>
    <r>
      <t>.536</t>
    </r>
    <r>
      <rPr>
        <vertAlign val="superscript"/>
        <sz val="12"/>
        <color indexed="8"/>
        <rFont val="Times New Roman"/>
        <family val="1"/>
      </rPr>
      <t>**</t>
    </r>
  </si>
  <si>
    <t>P15</t>
  </si>
  <si>
    <r>
      <t>.529</t>
    </r>
    <r>
      <rPr>
        <vertAlign val="superscript"/>
        <sz val="12"/>
        <color indexed="8"/>
        <rFont val="Times New Roman"/>
        <family val="1"/>
      </rPr>
      <t>**</t>
    </r>
  </si>
  <si>
    <t>Resource support</t>
  </si>
  <si>
    <t>Financial, human resource, and technical support</t>
  </si>
  <si>
    <r>
      <t>.612</t>
    </r>
    <r>
      <rPr>
        <vertAlign val="superscript"/>
        <sz val="12"/>
        <color indexed="8"/>
        <rFont val="Times New Roman"/>
        <family val="1"/>
      </rPr>
      <t>**</t>
    </r>
  </si>
  <si>
    <r>
      <t>.656</t>
    </r>
    <r>
      <rPr>
        <vertAlign val="superscript"/>
        <sz val="12"/>
        <color indexed="8"/>
        <rFont val="Times New Roman"/>
        <family val="1"/>
      </rPr>
      <t>**</t>
    </r>
  </si>
  <si>
    <r>
      <t>.531</t>
    </r>
    <r>
      <rPr>
        <vertAlign val="superscript"/>
        <sz val="12"/>
        <color indexed="8"/>
        <rFont val="Times New Roman"/>
        <family val="1"/>
      </rPr>
      <t>**</t>
    </r>
  </si>
  <si>
    <r>
      <t>.778</t>
    </r>
    <r>
      <rPr>
        <vertAlign val="superscript"/>
        <sz val="12"/>
        <color indexed="8"/>
        <rFont val="Times New Roman"/>
        <family val="1"/>
      </rPr>
      <t>**</t>
    </r>
  </si>
  <si>
    <r>
      <t>.702</t>
    </r>
    <r>
      <rPr>
        <vertAlign val="superscript"/>
        <sz val="12"/>
        <color indexed="8"/>
        <rFont val="Times New Roman"/>
        <family val="1"/>
      </rPr>
      <t>**</t>
    </r>
  </si>
  <si>
    <r>
      <t>.646</t>
    </r>
    <r>
      <rPr>
        <vertAlign val="superscript"/>
        <sz val="12"/>
        <color indexed="8"/>
        <rFont val="Times New Roman"/>
        <family val="1"/>
      </rPr>
      <t>**</t>
    </r>
  </si>
  <si>
    <r>
      <t>.787</t>
    </r>
    <r>
      <rPr>
        <vertAlign val="superscript"/>
        <sz val="12"/>
        <color indexed="8"/>
        <rFont val="Times New Roman"/>
        <family val="1"/>
      </rPr>
      <t>**</t>
    </r>
  </si>
  <si>
    <r>
      <t>.828</t>
    </r>
    <r>
      <rPr>
        <vertAlign val="superscript"/>
        <sz val="12"/>
        <color indexed="8"/>
        <rFont val="Times New Roman"/>
        <family val="1"/>
      </rPr>
      <t>**</t>
    </r>
  </si>
  <si>
    <r>
      <t>.760</t>
    </r>
    <r>
      <rPr>
        <vertAlign val="superscript"/>
        <sz val="12"/>
        <color indexed="8"/>
        <rFont val="Times New Roman"/>
        <family val="1"/>
      </rPr>
      <t>**</t>
    </r>
  </si>
  <si>
    <r>
      <t>.766</t>
    </r>
    <r>
      <rPr>
        <vertAlign val="superscript"/>
        <sz val="12"/>
        <color indexed="8"/>
        <rFont val="Times New Roman"/>
        <family val="1"/>
      </rPr>
      <t>**</t>
    </r>
  </si>
  <si>
    <r>
      <t>.571</t>
    </r>
    <r>
      <rPr>
        <vertAlign val="superscript"/>
        <sz val="12"/>
        <color indexed="8"/>
        <rFont val="Times New Roman"/>
        <family val="1"/>
      </rPr>
      <t>**</t>
    </r>
  </si>
  <si>
    <r>
      <t>.587</t>
    </r>
    <r>
      <rPr>
        <vertAlign val="superscript"/>
        <sz val="12"/>
        <color indexed="8"/>
        <rFont val="Times New Roman"/>
        <family val="1"/>
      </rPr>
      <t>**</t>
    </r>
  </si>
  <si>
    <t>pertanyaan ke mahasiswa</t>
  </si>
  <si>
    <t>Jenis</t>
  </si>
  <si>
    <t>Valid/ Tidak Valid</t>
  </si>
  <si>
    <t>SPSS</t>
  </si>
  <si>
    <t>yes/no</t>
  </si>
  <si>
    <t>Technology Access (computer)</t>
  </si>
  <si>
    <t>valid</t>
  </si>
  <si>
    <t>tidak valid</t>
  </si>
  <si>
    <t>Technology Access ( internet connection)</t>
  </si>
  <si>
    <t>Technology Access (tools)</t>
  </si>
  <si>
    <t>Technology Skill (Basic Computer)</t>
  </si>
  <si>
    <r>
      <t>.</t>
    </r>
    <r>
      <rPr>
        <vertAlign val="superscript"/>
        <sz val="9"/>
        <color indexed="8"/>
        <rFont val="Arial"/>
        <family val="2"/>
      </rPr>
      <t>a</t>
    </r>
  </si>
  <si>
    <r>
      <t>.281</t>
    </r>
    <r>
      <rPr>
        <vertAlign val="superscript"/>
        <sz val="9"/>
        <color indexed="8"/>
        <rFont val="Arial"/>
        <family val="2"/>
      </rPr>
      <t>*</t>
    </r>
  </si>
  <si>
    <t>Saya memiliki alamat email.</t>
  </si>
  <si>
    <t>Technology Skill (Basic Internet Skill)</t>
  </si>
  <si>
    <t>Saya bisa mengirim email dan melampirkan file (attachment) pada email tersebut.</t>
  </si>
  <si>
    <t>Saya bisa menghubungkan komputer saya ke internet .</t>
  </si>
  <si>
    <t>Saya tahu cara memecahkan masalah yang biasa muncul saat menjelajahi internet (masalah seperti halaman yang tidak ditemukan/page not found atau waktu koneksi habis/connection timed out).</t>
  </si>
  <si>
    <r>
      <t>.410</t>
    </r>
    <r>
      <rPr>
        <vertAlign val="superscript"/>
        <sz val="9"/>
        <color indexed="8"/>
        <rFont val="Arial"/>
        <family val="2"/>
      </rPr>
      <t>**</t>
    </r>
  </si>
  <si>
    <r>
      <t>.412</t>
    </r>
    <r>
      <rPr>
        <vertAlign val="superscript"/>
        <sz val="9"/>
        <color indexed="8"/>
        <rFont val="Arial"/>
        <family val="2"/>
      </rPr>
      <t>**</t>
    </r>
  </si>
  <si>
    <r>
      <t>.688</t>
    </r>
    <r>
      <rPr>
        <vertAlign val="superscript"/>
        <sz val="9"/>
        <color indexed="8"/>
        <rFont val="Arial"/>
        <family val="2"/>
      </rPr>
      <t>**</t>
    </r>
  </si>
  <si>
    <t>Saya pernah bergabung dalam diskusi online dan forum online.</t>
  </si>
  <si>
    <r>
      <t>.620</t>
    </r>
    <r>
      <rPr>
        <vertAlign val="superscript"/>
        <sz val="9"/>
        <color indexed="8"/>
        <rFont val="Arial"/>
        <family val="2"/>
      </rPr>
      <t>**</t>
    </r>
  </si>
  <si>
    <t>Saya mengerti tentang file PDF serta tahu bagaimana cara membuka dan mengunduhnya.</t>
  </si>
  <si>
    <t>Technology Skill (Literacy of software and application))</t>
  </si>
  <si>
    <r>
      <t>.267</t>
    </r>
    <r>
      <rPr>
        <vertAlign val="superscript"/>
        <sz val="9"/>
        <color indexed="8"/>
        <rFont val="Arial"/>
        <family val="2"/>
      </rPr>
      <t>*</t>
    </r>
  </si>
  <si>
    <t>Saya tahu cara menggunakan aplikasi untuk mengkompresi file (file compression).</t>
  </si>
  <si>
    <r>
      <t>.339</t>
    </r>
    <r>
      <rPr>
        <vertAlign val="superscript"/>
        <sz val="9"/>
        <color indexed="8"/>
        <rFont val="Arial"/>
        <family val="2"/>
      </rPr>
      <t>**</t>
    </r>
  </si>
  <si>
    <t>Saya tahu cara menggunakan aplikasi spreadsheet (Ms. Excel, dsb)</t>
  </si>
  <si>
    <r>
      <t>.523</t>
    </r>
    <r>
      <rPr>
        <vertAlign val="superscript"/>
        <sz val="9"/>
        <color indexed="8"/>
        <rFont val="Arial"/>
        <family val="2"/>
      </rPr>
      <t>**</t>
    </r>
  </si>
  <si>
    <t>Saat saya mendapat tugas, saya menyelesaikannya di awal atau jauh sebelum tenggat waktu.</t>
  </si>
  <si>
    <t>Likert</t>
  </si>
  <si>
    <t>Attitude toward e-learnings (Study habits)</t>
  </si>
  <si>
    <r>
      <t>.466</t>
    </r>
    <r>
      <rPr>
        <vertAlign val="superscript"/>
        <sz val="9"/>
        <color indexed="8"/>
        <rFont val="Arial"/>
        <family val="2"/>
      </rPr>
      <t>**</t>
    </r>
  </si>
  <si>
    <t>Saya lebih suka belajar atau bekerja sendiri.</t>
  </si>
  <si>
    <r>
      <t>.381</t>
    </r>
    <r>
      <rPr>
        <vertAlign val="superscript"/>
        <sz val="9"/>
        <color indexed="8"/>
        <rFont val="Arial"/>
        <family val="2"/>
      </rPr>
      <t>**</t>
    </r>
  </si>
  <si>
    <t>Saya senang mempelajari hal baru dan ingin segera menguasainya.</t>
  </si>
  <si>
    <r>
      <t>.471</t>
    </r>
    <r>
      <rPr>
        <vertAlign val="superscript"/>
        <sz val="9"/>
        <color indexed="8"/>
        <rFont val="Arial"/>
        <family val="2"/>
      </rPr>
      <t>**</t>
    </r>
  </si>
  <si>
    <t>Saya adalah pembelajar yang mandiri.</t>
  </si>
  <si>
    <r>
      <t>.534</t>
    </r>
    <r>
      <rPr>
        <vertAlign val="superscript"/>
        <sz val="9"/>
        <color indexed="8"/>
        <rFont val="Arial"/>
        <family val="2"/>
      </rPr>
      <t>**</t>
    </r>
  </si>
  <si>
    <t>Saya bisa menghindari distraksi dan tetap fokus saat belajar atau mengerjakan tugas.</t>
  </si>
  <si>
    <r>
      <t>.492</t>
    </r>
    <r>
      <rPr>
        <vertAlign val="superscript"/>
        <sz val="9"/>
        <color indexed="8"/>
        <rFont val="Arial"/>
        <family val="2"/>
      </rPr>
      <t>**</t>
    </r>
  </si>
  <si>
    <t>Saya antusias saat diminta untuk mempelajari teknologi baru.</t>
  </si>
  <si>
    <t>Saya bisa menganalisa materi pembelajaran dan dapat memberikan pendapat tentang hal yang telah saya pelajari tersebut.</t>
  </si>
  <si>
    <r>
      <t>.378</t>
    </r>
    <r>
      <rPr>
        <vertAlign val="superscript"/>
        <sz val="9"/>
        <color indexed="8"/>
        <rFont val="Arial"/>
        <family val="2"/>
      </rPr>
      <t>**</t>
    </r>
  </si>
  <si>
    <t>Saya bisa tetap tekun belajar walaupun dihadapkan pada situasi yang menantang.</t>
  </si>
  <si>
    <r>
      <t>.430</t>
    </r>
    <r>
      <rPr>
        <vertAlign val="superscript"/>
        <sz val="9"/>
        <color indexed="8"/>
        <rFont val="Arial"/>
        <family val="2"/>
      </rPr>
      <t>**</t>
    </r>
  </si>
  <si>
    <t>Saya tidak perlu diajari secara langsung (tatap muka) untuk dapat mengerti tentang materi ajar.</t>
  </si>
  <si>
    <r>
      <t>.314</t>
    </r>
    <r>
      <rPr>
        <vertAlign val="superscript"/>
        <sz val="9"/>
        <color indexed="8"/>
        <rFont val="Arial"/>
        <family val="2"/>
      </rPr>
      <t>**</t>
    </r>
  </si>
  <si>
    <t>Saya bisa menuangkan pikiran dan pendapat saya dalam bentuk tulisan.</t>
  </si>
  <si>
    <t>Attitude toward e-learnings (Abilities)</t>
  </si>
  <si>
    <r>
      <t>.427</t>
    </r>
    <r>
      <rPr>
        <vertAlign val="superscript"/>
        <sz val="9"/>
        <color indexed="8"/>
        <rFont val="Arial"/>
        <family val="2"/>
      </rPr>
      <t>**</t>
    </r>
  </si>
  <si>
    <t>Saya memulai mengerjakan suatu hal sendiri tanpa disuruh atau diingatkan orang lain.</t>
  </si>
  <si>
    <r>
      <t>.579</t>
    </r>
    <r>
      <rPr>
        <vertAlign val="superscript"/>
        <sz val="9"/>
        <color indexed="8"/>
        <rFont val="Arial"/>
        <family val="2"/>
      </rPr>
      <t>**</t>
    </r>
  </si>
  <si>
    <t>Saya bisa berkomunikasi dengan baik menggunakan teknologi komunikasi online.</t>
  </si>
  <si>
    <r>
      <t>.365</t>
    </r>
    <r>
      <rPr>
        <vertAlign val="superscript"/>
        <sz val="9"/>
        <color indexed="8"/>
        <rFont val="Arial"/>
        <family val="2"/>
      </rPr>
      <t>**</t>
    </r>
  </si>
  <si>
    <t>Saya bertanggung jawab atas proses pembelajaran saya sendiri.</t>
  </si>
  <si>
    <t>Sangat mudah bagi saya untuk tetap menjaga komunikasi dengan dosen.</t>
  </si>
  <si>
    <t>Saya merasa bahwa fleksibilitas waktu adalah faktor penting yang memotivasi saya untuk mencoba metode pembelajaran e-learning.</t>
  </si>
  <si>
    <t>Attitude toward e-learnings (Motivation)</t>
  </si>
  <si>
    <r>
      <t>.543</t>
    </r>
    <r>
      <rPr>
        <vertAlign val="superscript"/>
        <sz val="9"/>
        <color indexed="8"/>
        <rFont val="Arial"/>
        <family val="2"/>
      </rPr>
      <t>**</t>
    </r>
  </si>
  <si>
    <t>Saya sangat antusias untuk mencoba metode pembelajaran e-learning.</t>
  </si>
  <si>
    <r>
      <t>.597</t>
    </r>
    <r>
      <rPr>
        <vertAlign val="superscript"/>
        <sz val="9"/>
        <color indexed="8"/>
        <rFont val="Arial"/>
        <family val="2"/>
      </rPr>
      <t>**</t>
    </r>
  </si>
  <si>
    <t>Saya menikmati proses pembelajaran yang menarik sekaligus menantang dan saya sangat bersemangat untuk mendapatkan hasil yang jauh diatas standar minimal.</t>
  </si>
  <si>
    <t>Saya bisa tetap semangat belajar walaupun dosen tidak bisa selalu online/ada.</t>
  </si>
  <si>
    <r>
      <t>.562</t>
    </r>
    <r>
      <rPr>
        <vertAlign val="superscript"/>
        <sz val="9"/>
        <color indexed="8"/>
        <rFont val="Arial"/>
        <family val="2"/>
      </rPr>
      <t>**</t>
    </r>
  </si>
  <si>
    <t>Saya menentukan target sebelum mulai mengerjakan sesuatu.</t>
  </si>
  <si>
    <r>
      <t>.545</t>
    </r>
    <r>
      <rPr>
        <vertAlign val="superscript"/>
        <sz val="9"/>
        <color indexed="8"/>
        <rFont val="Arial"/>
        <family val="2"/>
      </rPr>
      <t>**</t>
    </r>
  </si>
  <si>
    <t>Dengan tetap mempertimbangkan jadwal kegiatan saya, saya masih bisa menyisihkan waktu untuk mengikuti kelas e-learning.</t>
  </si>
  <si>
    <t>Attitude toward e-learnings ( Time Management)</t>
  </si>
  <si>
    <r>
      <t>.476</t>
    </r>
    <r>
      <rPr>
        <vertAlign val="superscript"/>
        <sz val="9"/>
        <color indexed="8"/>
        <rFont val="Arial"/>
        <family val="2"/>
      </rPr>
      <t>**</t>
    </r>
  </si>
  <si>
    <t>Mudah bagi saya untuk menyelesaikan suatu hal dengan tepat waktu.</t>
  </si>
  <si>
    <r>
      <t>.424</t>
    </r>
    <r>
      <rPr>
        <vertAlign val="superscript"/>
        <sz val="9"/>
        <color indexed="8"/>
        <rFont val="Arial"/>
        <family val="2"/>
      </rPr>
      <t>**</t>
    </r>
  </si>
  <si>
    <t>Saya bisa mengatur waktu saya dengan baik sehingga tidak ada penugasan yang menumpuk.</t>
  </si>
  <si>
    <r>
      <t>.532</t>
    </r>
    <r>
      <rPr>
        <vertAlign val="superscript"/>
        <sz val="9"/>
        <color indexed="8"/>
        <rFont val="Arial"/>
        <family val="2"/>
      </rPr>
      <t>**</t>
    </r>
  </si>
  <si>
    <t>Saya bisa mengorbankan waktu pribadi saya untuk menyelesaikan tugas dan membaca materi.</t>
  </si>
  <si>
    <r>
      <t>.423</t>
    </r>
    <r>
      <rPr>
        <vertAlign val="superscript"/>
        <sz val="9"/>
        <color indexed="8"/>
        <rFont val="Arial"/>
        <family val="2"/>
      </rPr>
      <t>**</t>
    </r>
  </si>
  <si>
    <t>Saya bisa menyelesaikan suatu hal tanpa dibantu atau diarahkan orang lain.</t>
  </si>
  <si>
    <t>Saya menyelesaikan hal yang telah terlanjur saya mulai.</t>
  </si>
  <si>
    <r>
      <t>.420</t>
    </r>
    <r>
      <rPr>
        <vertAlign val="superscript"/>
        <sz val="9"/>
        <color indexed="8"/>
        <rFont val="Arial"/>
        <family val="2"/>
      </rPr>
      <t>**</t>
    </r>
  </si>
  <si>
    <t>pertanyaan ke dosen</t>
  </si>
  <si>
    <r>
      <t>.</t>
    </r>
    <r>
      <rPr>
        <vertAlign val="superscript"/>
        <sz val="9"/>
        <color indexed="8"/>
        <rFont val="Arial"/>
        <family val="2"/>
      </rPr>
      <t>b</t>
    </r>
  </si>
  <si>
    <r>
      <t>.726</t>
    </r>
    <r>
      <rPr>
        <vertAlign val="superscript"/>
        <sz val="9"/>
        <color indexed="8"/>
        <rFont val="Arial"/>
        <family val="2"/>
      </rPr>
      <t>**</t>
    </r>
  </si>
  <si>
    <r>
      <t>.667</t>
    </r>
    <r>
      <rPr>
        <vertAlign val="superscript"/>
        <sz val="9"/>
        <color indexed="8"/>
        <rFont val="Arial"/>
        <family val="2"/>
      </rPr>
      <t>**</t>
    </r>
  </si>
  <si>
    <r>
      <t>.610</t>
    </r>
    <r>
      <rPr>
        <vertAlign val="superscript"/>
        <sz val="9"/>
        <color indexed="8"/>
        <rFont val="Arial"/>
        <family val="2"/>
      </rPr>
      <t>**</t>
    </r>
  </si>
  <si>
    <r>
      <t>.637</t>
    </r>
    <r>
      <rPr>
        <vertAlign val="superscript"/>
        <sz val="9"/>
        <color indexed="8"/>
        <rFont val="Arial"/>
        <family val="2"/>
      </rPr>
      <t>**</t>
    </r>
  </si>
  <si>
    <r>
      <t>.329</t>
    </r>
    <r>
      <rPr>
        <vertAlign val="superscript"/>
        <sz val="9"/>
        <color indexed="8"/>
        <rFont val="Arial"/>
        <family val="2"/>
      </rPr>
      <t>*</t>
    </r>
  </si>
  <si>
    <r>
      <t>.498</t>
    </r>
    <r>
      <rPr>
        <vertAlign val="superscript"/>
        <sz val="9"/>
        <color indexed="8"/>
        <rFont val="Arial"/>
        <family val="2"/>
      </rPr>
      <t>**</t>
    </r>
  </si>
  <si>
    <t>Technology Skill (Literacy on online tools)</t>
  </si>
  <si>
    <r>
      <t>.509</t>
    </r>
    <r>
      <rPr>
        <vertAlign val="superscript"/>
        <sz val="9"/>
        <color indexed="8"/>
        <rFont val="Arial"/>
        <family val="2"/>
      </rPr>
      <t>**</t>
    </r>
  </si>
  <si>
    <r>
      <t>.831</t>
    </r>
    <r>
      <rPr>
        <vertAlign val="superscript"/>
        <sz val="9"/>
        <color indexed="8"/>
        <rFont val="Arial"/>
        <family val="2"/>
      </rPr>
      <t>**</t>
    </r>
  </si>
  <si>
    <r>
      <t>.784</t>
    </r>
    <r>
      <rPr>
        <vertAlign val="superscript"/>
        <sz val="9"/>
        <color indexed="8"/>
        <rFont val="Arial"/>
        <family val="2"/>
      </rPr>
      <t>**</t>
    </r>
  </si>
  <si>
    <r>
      <t>.453</t>
    </r>
    <r>
      <rPr>
        <vertAlign val="superscript"/>
        <sz val="9"/>
        <color indexed="8"/>
        <rFont val="Arial"/>
        <family val="2"/>
      </rPr>
      <t>**</t>
    </r>
  </si>
  <si>
    <r>
      <t>.483</t>
    </r>
    <r>
      <rPr>
        <vertAlign val="superscript"/>
        <sz val="9"/>
        <color indexed="8"/>
        <rFont val="Arial"/>
        <family val="2"/>
      </rPr>
      <t>**</t>
    </r>
  </si>
  <si>
    <r>
      <t>.541</t>
    </r>
    <r>
      <rPr>
        <vertAlign val="superscript"/>
        <sz val="9"/>
        <color indexed="8"/>
        <rFont val="Arial"/>
        <family val="2"/>
      </rPr>
      <t>**</t>
    </r>
  </si>
  <si>
    <r>
      <t>.669</t>
    </r>
    <r>
      <rPr>
        <vertAlign val="superscript"/>
        <sz val="9"/>
        <color indexed="8"/>
        <rFont val="Arial"/>
        <family val="2"/>
      </rPr>
      <t>**</t>
    </r>
  </si>
  <si>
    <r>
      <t>.419</t>
    </r>
    <r>
      <rPr>
        <vertAlign val="superscript"/>
        <sz val="9"/>
        <color indexed="8"/>
        <rFont val="Arial"/>
        <family val="2"/>
      </rPr>
      <t>*</t>
    </r>
  </si>
  <si>
    <t>likert</t>
  </si>
  <si>
    <t>Attitude toward e-learnings ( Teaching styles and strategies))</t>
  </si>
  <si>
    <r>
      <t>.440</t>
    </r>
    <r>
      <rPr>
        <vertAlign val="superscript"/>
        <sz val="9"/>
        <color indexed="8"/>
        <rFont val="Arial"/>
        <family val="2"/>
      </rPr>
      <t>**</t>
    </r>
  </si>
  <si>
    <r>
      <t>.549</t>
    </r>
    <r>
      <rPr>
        <vertAlign val="superscript"/>
        <sz val="9"/>
        <color indexed="8"/>
        <rFont val="Arial"/>
        <family val="2"/>
      </rPr>
      <t>**</t>
    </r>
  </si>
  <si>
    <r>
      <t>.383</t>
    </r>
    <r>
      <rPr>
        <vertAlign val="superscript"/>
        <sz val="9"/>
        <color indexed="8"/>
        <rFont val="Arial"/>
        <family val="2"/>
      </rPr>
      <t>*</t>
    </r>
  </si>
  <si>
    <r>
      <t>.438</t>
    </r>
    <r>
      <rPr>
        <vertAlign val="superscript"/>
        <sz val="9"/>
        <color indexed="8"/>
        <rFont val="Arial"/>
        <family val="2"/>
      </rPr>
      <t>**</t>
    </r>
  </si>
  <si>
    <r>
      <t>.604</t>
    </r>
    <r>
      <rPr>
        <vertAlign val="superscript"/>
        <sz val="9"/>
        <color indexed="8"/>
        <rFont val="Arial"/>
        <family val="2"/>
      </rPr>
      <t>**</t>
    </r>
  </si>
  <si>
    <r>
      <t>.525</t>
    </r>
    <r>
      <rPr>
        <vertAlign val="superscript"/>
        <sz val="9"/>
        <color indexed="8"/>
        <rFont val="Arial"/>
        <family val="2"/>
      </rPr>
      <t>**</t>
    </r>
  </si>
  <si>
    <r>
      <t>.675</t>
    </r>
    <r>
      <rPr>
        <vertAlign val="superscript"/>
        <sz val="9"/>
        <color indexed="8"/>
        <rFont val="Arial"/>
        <family val="2"/>
      </rPr>
      <t>**</t>
    </r>
  </si>
  <si>
    <r>
      <t>.596</t>
    </r>
    <r>
      <rPr>
        <vertAlign val="superscript"/>
        <sz val="9"/>
        <color indexed="8"/>
        <rFont val="Arial"/>
        <family val="2"/>
      </rPr>
      <t>**</t>
    </r>
  </si>
  <si>
    <r>
      <t>.725</t>
    </r>
    <r>
      <rPr>
        <vertAlign val="superscript"/>
        <sz val="9"/>
        <color indexed="8"/>
        <rFont val="Arial"/>
        <family val="2"/>
      </rPr>
      <t>**</t>
    </r>
  </si>
  <si>
    <r>
      <t>.590</t>
    </r>
    <r>
      <rPr>
        <vertAlign val="superscript"/>
        <sz val="9"/>
        <color indexed="8"/>
        <rFont val="Arial"/>
        <family val="2"/>
      </rPr>
      <t>**</t>
    </r>
  </si>
  <si>
    <t>Attitude toward e-learnings ( Abilities)</t>
  </si>
  <si>
    <r>
      <t>.548</t>
    </r>
    <r>
      <rPr>
        <vertAlign val="superscript"/>
        <sz val="9"/>
        <color indexed="8"/>
        <rFont val="Arial"/>
        <family val="2"/>
      </rPr>
      <t>**</t>
    </r>
  </si>
  <si>
    <r>
      <t>.718</t>
    </r>
    <r>
      <rPr>
        <vertAlign val="superscript"/>
        <sz val="9"/>
        <color indexed="8"/>
        <rFont val="Arial"/>
        <family val="2"/>
      </rPr>
      <t>**</t>
    </r>
  </si>
  <si>
    <r>
      <t>.711</t>
    </r>
    <r>
      <rPr>
        <vertAlign val="superscript"/>
        <sz val="9"/>
        <color indexed="8"/>
        <rFont val="Arial"/>
        <family val="2"/>
      </rPr>
      <t>**</t>
    </r>
  </si>
  <si>
    <r>
      <t>.370</t>
    </r>
    <r>
      <rPr>
        <vertAlign val="superscript"/>
        <sz val="9"/>
        <color indexed="8"/>
        <rFont val="Arial"/>
        <family val="2"/>
      </rPr>
      <t>*</t>
    </r>
  </si>
  <si>
    <r>
      <t>.328</t>
    </r>
    <r>
      <rPr>
        <vertAlign val="superscript"/>
        <sz val="9"/>
        <color indexed="8"/>
        <rFont val="Arial"/>
        <family val="2"/>
      </rPr>
      <t>*</t>
    </r>
  </si>
  <si>
    <r>
      <t>.774</t>
    </r>
    <r>
      <rPr>
        <vertAlign val="superscript"/>
        <sz val="9"/>
        <color indexed="8"/>
        <rFont val="Arial"/>
        <family val="2"/>
      </rPr>
      <t>**</t>
    </r>
  </si>
  <si>
    <t>Saya bisa mendisiplinkan diri saya sendiri.</t>
  </si>
  <si>
    <r>
      <t>.582</t>
    </r>
    <r>
      <rPr>
        <vertAlign val="superscript"/>
        <sz val="9"/>
        <color indexed="8"/>
        <rFont val="Arial"/>
        <family val="2"/>
      </rPr>
      <t>**</t>
    </r>
  </si>
  <si>
    <r>
      <t>.404</t>
    </r>
    <r>
      <rPr>
        <vertAlign val="superscript"/>
        <sz val="9"/>
        <color indexed="8"/>
        <rFont val="Arial"/>
        <family val="2"/>
      </rPr>
      <t>*</t>
    </r>
  </si>
  <si>
    <r>
      <t>.428</t>
    </r>
    <r>
      <rPr>
        <vertAlign val="superscript"/>
        <sz val="9"/>
        <color indexed="8"/>
        <rFont val="Arial"/>
        <family val="2"/>
      </rPr>
      <t>**</t>
    </r>
  </si>
  <si>
    <r>
      <t>.663</t>
    </r>
    <r>
      <rPr>
        <vertAlign val="superscript"/>
        <sz val="9"/>
        <color indexed="8"/>
        <rFont val="Arial"/>
        <family val="2"/>
      </rPr>
      <t>**</t>
    </r>
  </si>
  <si>
    <t>Attitude toward e-learnings ( Motivation)</t>
  </si>
  <si>
    <r>
      <t>.665</t>
    </r>
    <r>
      <rPr>
        <vertAlign val="superscript"/>
        <sz val="9"/>
        <color indexed="8"/>
        <rFont val="Arial"/>
        <family val="2"/>
      </rPr>
      <t>**</t>
    </r>
  </si>
  <si>
    <r>
      <t>.689</t>
    </r>
    <r>
      <rPr>
        <vertAlign val="superscript"/>
        <sz val="9"/>
        <color indexed="8"/>
        <rFont val="Arial"/>
        <family val="2"/>
      </rPr>
      <t>**</t>
    </r>
  </si>
  <si>
    <r>
      <t>.631</t>
    </r>
    <r>
      <rPr>
        <vertAlign val="superscript"/>
        <sz val="9"/>
        <color indexed="8"/>
        <rFont val="Arial"/>
        <family val="2"/>
      </rPr>
      <t>**</t>
    </r>
  </si>
  <si>
    <r>
      <t>.380</t>
    </r>
    <r>
      <rPr>
        <vertAlign val="superscript"/>
        <sz val="9"/>
        <color indexed="8"/>
        <rFont val="Arial"/>
        <family val="2"/>
      </rPr>
      <t>*</t>
    </r>
  </si>
  <si>
    <r>
      <t>.574</t>
    </r>
    <r>
      <rPr>
        <vertAlign val="superscript"/>
        <sz val="9"/>
        <color indexed="8"/>
        <rFont val="Arial"/>
        <family val="2"/>
      </rPr>
      <t>**</t>
    </r>
  </si>
  <si>
    <r>
      <t>.487</t>
    </r>
    <r>
      <rPr>
        <vertAlign val="superscript"/>
        <sz val="9"/>
        <color indexed="8"/>
        <rFont val="Arial"/>
        <family val="2"/>
      </rPr>
      <t>**</t>
    </r>
  </si>
  <si>
    <r>
      <t>.558</t>
    </r>
    <r>
      <rPr>
        <vertAlign val="superscript"/>
        <sz val="9"/>
        <color indexed="8"/>
        <rFont val="Arial"/>
        <family val="2"/>
      </rPr>
      <t>**</t>
    </r>
  </si>
  <si>
    <r>
      <t>.482</t>
    </r>
    <r>
      <rPr>
        <vertAlign val="superscript"/>
        <sz val="9"/>
        <color indexed="8"/>
        <rFont val="Arial"/>
        <family val="2"/>
      </rPr>
      <t>**</t>
    </r>
  </si>
  <si>
    <r>
      <t>.462</t>
    </r>
    <r>
      <rPr>
        <vertAlign val="superscript"/>
        <sz val="9"/>
        <color indexed="8"/>
        <rFont val="Arial"/>
        <family val="2"/>
      </rPr>
      <t>**</t>
    </r>
  </si>
  <si>
    <r>
      <t>.394</t>
    </r>
    <r>
      <rPr>
        <vertAlign val="superscript"/>
        <sz val="9"/>
        <color indexed="8"/>
        <rFont val="Arial"/>
        <family val="2"/>
      </rPr>
      <t>*</t>
    </r>
  </si>
  <si>
    <t>pertanyaan ke lembaga</t>
  </si>
  <si>
    <t>Administrative Support</t>
  </si>
  <si>
    <r>
      <t>.382</t>
    </r>
    <r>
      <rPr>
        <vertAlign val="superscript"/>
        <sz val="9"/>
        <color indexed="8"/>
        <rFont val="Arial"/>
        <family val="2"/>
      </rPr>
      <t>*</t>
    </r>
  </si>
  <si>
    <t>semua pihak</t>
  </si>
  <si>
    <r>
      <t>.505</t>
    </r>
    <r>
      <rPr>
        <vertAlign val="superscript"/>
        <sz val="9"/>
        <color indexed="8"/>
        <rFont val="Arial"/>
        <family val="2"/>
      </rPr>
      <t>**</t>
    </r>
  </si>
  <si>
    <r>
      <t>.729</t>
    </r>
    <r>
      <rPr>
        <vertAlign val="superscript"/>
        <sz val="9"/>
        <color indexed="8"/>
        <rFont val="Arial"/>
        <family val="2"/>
      </rPr>
      <t>**</t>
    </r>
  </si>
  <si>
    <t>Lembaga bersedia mempekerjakan atau menugaskan staf akademis yang mampu dan berpengalaman untuk mengawasi proses penerapan e-learning.</t>
  </si>
  <si>
    <r>
      <t>.611</t>
    </r>
    <r>
      <rPr>
        <vertAlign val="superscript"/>
        <sz val="9"/>
        <color indexed="8"/>
        <rFont val="Arial"/>
        <family val="2"/>
      </rPr>
      <t>**</t>
    </r>
  </si>
  <si>
    <r>
      <t>.554</t>
    </r>
    <r>
      <rPr>
        <vertAlign val="superscript"/>
        <sz val="9"/>
        <color indexed="8"/>
        <rFont val="Arial"/>
        <family val="2"/>
      </rPr>
      <t>**</t>
    </r>
  </si>
  <si>
    <r>
      <t>.442</t>
    </r>
    <r>
      <rPr>
        <vertAlign val="superscript"/>
        <sz val="9"/>
        <color indexed="8"/>
        <rFont val="Arial"/>
        <family val="2"/>
      </rPr>
      <t>*</t>
    </r>
  </si>
  <si>
    <r>
      <t>.538</t>
    </r>
    <r>
      <rPr>
        <vertAlign val="superscript"/>
        <sz val="9"/>
        <color indexed="8"/>
        <rFont val="Arial"/>
        <family val="2"/>
      </rPr>
      <t>**</t>
    </r>
  </si>
  <si>
    <r>
      <t>.744</t>
    </r>
    <r>
      <rPr>
        <vertAlign val="superscript"/>
        <sz val="9"/>
        <color indexed="8"/>
        <rFont val="Arial"/>
        <family val="2"/>
      </rPr>
      <t>**</t>
    </r>
  </si>
  <si>
    <t>Resource Support (Financial)</t>
  </si>
  <si>
    <t>bag keuangan</t>
  </si>
  <si>
    <t>Resource Support (Human)</t>
  </si>
  <si>
    <t>TOS</t>
  </si>
  <si>
    <t>Resource Support (Technical)</t>
  </si>
  <si>
    <r>
      <t>.659</t>
    </r>
    <r>
      <rPr>
        <vertAlign val="superscript"/>
        <sz val="9"/>
        <color indexed="8"/>
        <rFont val="Arial"/>
        <family val="2"/>
      </rPr>
      <t>**</t>
    </r>
  </si>
  <si>
    <t>SI</t>
  </si>
  <si>
    <r>
      <t>.354</t>
    </r>
    <r>
      <rPr>
        <vertAlign val="superscript"/>
        <sz val="9"/>
        <color indexed="8"/>
        <rFont val="Arial"/>
        <family val="2"/>
      </rPr>
      <t>*</t>
    </r>
  </si>
  <si>
    <r>
      <t>.650</t>
    </r>
    <r>
      <rPr>
        <vertAlign val="superscript"/>
        <sz val="9"/>
        <color indexed="8"/>
        <rFont val="Arial"/>
        <family val="2"/>
      </rPr>
      <t>**</t>
    </r>
  </si>
  <si>
    <r>
      <t>.580</t>
    </r>
    <r>
      <rPr>
        <vertAlign val="superscript"/>
        <sz val="9"/>
        <color indexed="8"/>
        <rFont val="Arial"/>
        <family val="2"/>
      </rPr>
      <t>**</t>
    </r>
  </si>
  <si>
    <r>
      <t>.776</t>
    </r>
    <r>
      <rPr>
        <vertAlign val="superscript"/>
        <sz val="9"/>
        <color indexed="8"/>
        <rFont val="Arial"/>
        <family val="2"/>
      </rPr>
      <t>**</t>
    </r>
  </si>
  <si>
    <t>Aset</t>
  </si>
  <si>
    <t>pimpinan</t>
  </si>
  <si>
    <r>
      <t>.454</t>
    </r>
    <r>
      <rPr>
        <vertAlign val="superscript"/>
        <sz val="9"/>
        <color indexed="8"/>
        <rFont val="Arial"/>
        <family val="2"/>
      </rPr>
      <t>*</t>
    </r>
  </si>
  <si>
    <t>AVG TOTAL</t>
  </si>
  <si>
    <t>Timestamp</t>
  </si>
  <si>
    <t>Prodi</t>
  </si>
  <si>
    <t xml:space="preserve">Saat saya mendapat tugas, saya menyelesaikannya di awal atau jauh sebelum tenggat waktu. </t>
  </si>
  <si>
    <t>e-mail / no HP :</t>
  </si>
  <si>
    <t>Fitri</t>
  </si>
  <si>
    <t>D4 Akuntansi</t>
  </si>
  <si>
    <t>Yuniza Wulandari</t>
  </si>
  <si>
    <t>Joza Santoso</t>
  </si>
  <si>
    <t>Tribudi sabdo utomo</t>
  </si>
  <si>
    <t>dhani</t>
  </si>
  <si>
    <t>Jon</t>
  </si>
  <si>
    <t>Puguh</t>
  </si>
  <si>
    <t>Kharisman Randy Cahyadi</t>
  </si>
  <si>
    <t>anggari dwi saputra</t>
  </si>
  <si>
    <t>Yasmine Puspasuny</t>
  </si>
  <si>
    <t>Dicky</t>
  </si>
  <si>
    <t>Muhammad Olgiano P</t>
  </si>
  <si>
    <t xml:space="preserve">Franco Negara </t>
  </si>
  <si>
    <t>Alex</t>
  </si>
  <si>
    <t>Dina</t>
  </si>
  <si>
    <t>Nabil</t>
  </si>
  <si>
    <t>Bayu</t>
  </si>
  <si>
    <t>duls</t>
  </si>
  <si>
    <t>Randy Fatria Pradana</t>
  </si>
  <si>
    <t>Argya Diptya D</t>
  </si>
  <si>
    <t>R</t>
  </si>
  <si>
    <t>Muhammad firdian</t>
  </si>
  <si>
    <t xml:space="preserve">Gerith </t>
  </si>
  <si>
    <t>Chaesara</t>
  </si>
  <si>
    <t>MOCHAMMAD</t>
  </si>
  <si>
    <t>Abdul Latif</t>
  </si>
  <si>
    <t>Harry Ramadhon</t>
  </si>
  <si>
    <t>Arief Anwar</t>
  </si>
  <si>
    <t>sani</t>
  </si>
  <si>
    <t>Nugraha</t>
  </si>
  <si>
    <t>Lukman Hakim Ahmad</t>
  </si>
  <si>
    <t>Gian Sugianto</t>
  </si>
  <si>
    <t>Rijal</t>
  </si>
  <si>
    <t>Ikhsan A</t>
  </si>
  <si>
    <t>achmad avianto</t>
  </si>
  <si>
    <t>Andy prihasto</t>
  </si>
  <si>
    <t>Ryan Ardany S</t>
  </si>
  <si>
    <t>Ksatria arga</t>
  </si>
  <si>
    <t>tidak bersedia</t>
  </si>
  <si>
    <t>NUR AINI</t>
  </si>
  <si>
    <t>Bahtiar Azizi</t>
  </si>
  <si>
    <t>Ubaid</t>
  </si>
  <si>
    <t>Rama Pramudita</t>
  </si>
  <si>
    <t>Danto</t>
  </si>
  <si>
    <t>D3 Manajemen Aset</t>
  </si>
  <si>
    <t>Labibul M</t>
  </si>
  <si>
    <t>labibulm@gmail.com</t>
  </si>
  <si>
    <t>Diyah Ayu Safitri</t>
  </si>
  <si>
    <t>diyahayuuu777@gmail.com</t>
  </si>
  <si>
    <t>Jonathan Immanuel Siregar</t>
  </si>
  <si>
    <t>D3 Akuntansi</t>
  </si>
  <si>
    <t>Jonathanimmanuelsiregar@yahoo.com / 082114770451</t>
  </si>
  <si>
    <t>KN</t>
  </si>
  <si>
    <t xml:space="preserve">knuarizqi@yahoo.com /082125119218 </t>
  </si>
  <si>
    <t>NN</t>
  </si>
  <si>
    <t>ndo</t>
  </si>
  <si>
    <t>Kurdt cobain</t>
  </si>
  <si>
    <t>Unholy.confetti@gmail.com</t>
  </si>
  <si>
    <t>Wins Mosca Pratama</t>
  </si>
  <si>
    <t>authion11@gmail.com / 085718206267</t>
  </si>
  <si>
    <t xml:space="preserve">Irfan Maulana </t>
  </si>
  <si>
    <t>irfanmau79@gmail.com / 089663809343</t>
  </si>
  <si>
    <t>X</t>
  </si>
  <si>
    <t>ditofajarip@gmail.com</t>
  </si>
  <si>
    <t>Lambertus Ranuarta</t>
  </si>
  <si>
    <t>D3 Kepabeanan dan Cukai</t>
  </si>
  <si>
    <t>lambertus20pb@gmail.com/08997758498</t>
  </si>
  <si>
    <t>Isna Wirda Lutfiyah</t>
  </si>
  <si>
    <t>Isnawrda@gmail.com</t>
  </si>
  <si>
    <t>Alip Andhi Ahmad Jamari</t>
  </si>
  <si>
    <t>alipandhi31@gmail.com/081226763763</t>
  </si>
  <si>
    <t>D1 Pajak</t>
  </si>
  <si>
    <t>worolyasistarini@gmail.com</t>
  </si>
  <si>
    <t>Tinton Difa Yudha</t>
  </si>
  <si>
    <t>D3 PBB/Penilai</t>
  </si>
  <si>
    <t>difayudha1@gmail.com/082246012324</t>
  </si>
  <si>
    <t>Akhmad Isma'ul</t>
  </si>
  <si>
    <t>akhmad.ismaul@gmail.com</t>
  </si>
  <si>
    <t xml:space="preserve">Alfin Yuli Laksono </t>
  </si>
  <si>
    <t>nailah_fauziyah@yahoo.com/085740263156</t>
  </si>
  <si>
    <t>Grace</t>
  </si>
  <si>
    <t>sukasukagracelah@gmail.com</t>
  </si>
  <si>
    <t>AGUNG SUPRIYANTO</t>
  </si>
  <si>
    <t>D1 Kepabeanan dan Cukai</t>
  </si>
  <si>
    <t>spagung5@gmail.com / 081393052603</t>
  </si>
  <si>
    <t>angga.coy83@yahoo.co.id / 083848691027</t>
  </si>
  <si>
    <t>Arini Ayu Alfira</t>
  </si>
  <si>
    <t>Yuuki.arini578@gmail.com</t>
  </si>
  <si>
    <t xml:space="preserve">Argenta Venida Vidica Vici Riptansa </t>
  </si>
  <si>
    <t xml:space="preserve">argenta.riptansa.ar@gmail.com / 082225196689 </t>
  </si>
  <si>
    <t>Puti</t>
  </si>
  <si>
    <t>poetirabbani28@gmail.com/081219041974</t>
  </si>
  <si>
    <t>Ahmad Fauzan Firdaus</t>
  </si>
  <si>
    <t>Ahmad171146@gmail.com/081379078744</t>
  </si>
  <si>
    <t>Elsa V</t>
  </si>
  <si>
    <t>devi deliana sitorus</t>
  </si>
  <si>
    <t>delianadevi1211@gmail.com/085361352354</t>
  </si>
  <si>
    <t xml:space="preserve">Hizkia Sitorus </t>
  </si>
  <si>
    <t>hizkiasitorus@gmail.com</t>
  </si>
  <si>
    <t>Avo Rizky Santoso</t>
  </si>
  <si>
    <t>Avosantoso@gmail.com/08142527846</t>
  </si>
  <si>
    <t>Dwi Sukma Anggriani</t>
  </si>
  <si>
    <t>dwi77sukma@gmail.com / 085702546426</t>
  </si>
  <si>
    <t>Devita</t>
  </si>
  <si>
    <t>Devitaislami77@gmail.com/082132896936</t>
  </si>
  <si>
    <t>Ndanding Wicaksono</t>
  </si>
  <si>
    <t>ndanding.21@gmail.com / 089699885763</t>
  </si>
  <si>
    <t>R. Achmad Ramadhani</t>
  </si>
  <si>
    <t>achmadramadhani99@gmail.com/083142753383</t>
  </si>
  <si>
    <t>Mutiara Yulia Handayani</t>
  </si>
  <si>
    <t>mutiara.myh@gmail.com/081329933233</t>
  </si>
  <si>
    <t>Rizki Widiyanto</t>
  </si>
  <si>
    <t>yantowidi647@gmail.com/085326415922</t>
  </si>
  <si>
    <t>Dhimas A</t>
  </si>
  <si>
    <t>dhimasaprilian@gmail.com / 085290523488</t>
  </si>
  <si>
    <t>rani</t>
  </si>
  <si>
    <t>Atsna Fajrin</t>
  </si>
  <si>
    <t>Tabahsir@gmail.com / 082260259248</t>
  </si>
  <si>
    <t>Freinzaldi Akbar</t>
  </si>
  <si>
    <t>+62895320264564</t>
  </si>
  <si>
    <t>Tasya Berliana Putri Pakpahan</t>
  </si>
  <si>
    <t>tasyaberlianapakpahan@gmail.com / 082165971958</t>
  </si>
  <si>
    <t>Dianti Aprispuri</t>
  </si>
  <si>
    <t>D3 Pajak</t>
  </si>
  <si>
    <t>diantiappp@gmail.com / 081286071775</t>
  </si>
  <si>
    <t>Andrean Nur Arifin</t>
  </si>
  <si>
    <t>andre.arifin16@gmail.com</t>
  </si>
  <si>
    <t>Ronaldo Sanjaya Hutagalung</t>
  </si>
  <si>
    <t>ronaldosanjaya17@gmail.com/08111070598</t>
  </si>
  <si>
    <t>ahmad yudi gozali</t>
  </si>
  <si>
    <t>yudi.goowayy@gmail.com/085277698069</t>
  </si>
  <si>
    <t>Bila</t>
  </si>
  <si>
    <t>Esti Qoriyah</t>
  </si>
  <si>
    <t>esti.qoriyah@gmail.com</t>
  </si>
  <si>
    <t>Alghi</t>
  </si>
  <si>
    <t>buntokersde@gmail.com</t>
  </si>
  <si>
    <t>Tika Candra</t>
  </si>
  <si>
    <t>tika.candra9f@gmail.com / 081548101727</t>
  </si>
  <si>
    <t>AYA SHOFIYA</t>
  </si>
  <si>
    <t>shofiyaas@gmail.com/083867604457</t>
  </si>
  <si>
    <t>Ade Fhaiz Amelia</t>
  </si>
  <si>
    <t>Sandi Putra Pratama</t>
  </si>
  <si>
    <t>sandipratama207@gmail.com</t>
  </si>
  <si>
    <t>ade.santira@gmail.com</t>
  </si>
  <si>
    <t>Putri A. Simangunsong</t>
  </si>
  <si>
    <t>D3 Kebendaharaan Negara</t>
  </si>
  <si>
    <t>putrisimangunsong@gmail.com</t>
  </si>
  <si>
    <t>Zico I Jalal</t>
  </si>
  <si>
    <t>zicoijalal@gmail.com / 081802218231</t>
  </si>
  <si>
    <t>maharanirara00@gmail.com / 081325692064</t>
  </si>
  <si>
    <t>Novita Sari Putri</t>
  </si>
  <si>
    <t>novitasrptr@gmail.com/082298211361</t>
  </si>
  <si>
    <t>Chandra Toba Silitonga</t>
  </si>
  <si>
    <t>Azizah</t>
  </si>
  <si>
    <t>azizah.nur.ramadhani@gmail.com</t>
  </si>
  <si>
    <t>mauridasani12@gmail.com</t>
  </si>
  <si>
    <t>Fahrizal adi</t>
  </si>
  <si>
    <t xml:space="preserve">Isnan Nur Rachmad </t>
  </si>
  <si>
    <t xml:space="preserve">rachmadisnan1999@gmail.com  /085848269693 </t>
  </si>
  <si>
    <t>Muhammad Fikri Ezra</t>
  </si>
  <si>
    <t>fikri.ezra501@gmail.com / 082231305588</t>
  </si>
  <si>
    <t>reyfadil25@gmail.com / 082230993198</t>
  </si>
  <si>
    <t>Jendra Luqman Zen</t>
  </si>
  <si>
    <t xml:space="preserve">Moch. Prabowo Sudibyo </t>
  </si>
  <si>
    <t>Asmal Hastiawan</t>
  </si>
  <si>
    <t>Asmal.hast@gmail.com/085398707018</t>
  </si>
  <si>
    <t>MAHARANI ANDIKA WULANDARI</t>
  </si>
  <si>
    <t>maharaniandk1809@gmail.com/083846966173</t>
  </si>
  <si>
    <t>HARTANTA</t>
  </si>
  <si>
    <t>hydegaz@gmail.com</t>
  </si>
  <si>
    <t>Medi Kurniawan</t>
  </si>
  <si>
    <t>medikurnia1@gmail.com</t>
  </si>
  <si>
    <t>YMN</t>
  </si>
  <si>
    <t xml:space="preserve">yusrimahendra014@gmail.com </t>
  </si>
  <si>
    <t>Putri</t>
  </si>
  <si>
    <t>Putryladena@yahoo.com/081278808847</t>
  </si>
  <si>
    <t>bosnick</t>
  </si>
  <si>
    <t>yesnat001@gmail.com</t>
  </si>
  <si>
    <t>Muannas Ulfa Arumy</t>
  </si>
  <si>
    <t>muannasulfaa@gmail.com / 089649007031</t>
  </si>
  <si>
    <t>Oktavia Rizki Prasetyaningrum</t>
  </si>
  <si>
    <t>oktavia.prasetyaningrum11@gmail.com/081329161310</t>
  </si>
  <si>
    <t xml:space="preserve">verena amanda </t>
  </si>
  <si>
    <t xml:space="preserve">yule3199@gmail.com/ 089611123018 </t>
  </si>
  <si>
    <t xml:space="preserve">Grace Anne </t>
  </si>
  <si>
    <t xml:space="preserve">graceannesh@gmail.com / 081223615444 </t>
  </si>
  <si>
    <t>Yonatan Lieanto</t>
  </si>
  <si>
    <t>yonatan.lieanto@yahoo.com/085213224417</t>
  </si>
  <si>
    <t xml:space="preserve">Awang Anindhita Mauludi </t>
  </si>
  <si>
    <t xml:space="preserve">awang9208@gmail.com / 0822-3321-3931 </t>
  </si>
  <si>
    <t>Rifky Andrian</t>
  </si>
  <si>
    <t>Erina Mutiara Nur Afifah</t>
  </si>
  <si>
    <t>rinara.1025@gmail.com / 082138706560</t>
  </si>
  <si>
    <t>luthfiakk@gmail.com</t>
  </si>
  <si>
    <t>Muhamad Rizal Yuniar</t>
  </si>
  <si>
    <t>lanjnkpo@gmail.com / +6285726693384</t>
  </si>
  <si>
    <t>Firda Aniq Muflikhah</t>
  </si>
  <si>
    <t>Iqbal Syah Akbar</t>
  </si>
  <si>
    <t>Jeremi</t>
  </si>
  <si>
    <t>Adimufti Jati Permana</t>
  </si>
  <si>
    <t>Adimuftii@gmail.com / 082226624688</t>
  </si>
  <si>
    <t xml:space="preserve">Ersyah Al Rafi </t>
  </si>
  <si>
    <t xml:space="preserve">Ersyah98@gmail.com / 082229350645 </t>
  </si>
  <si>
    <t>AM</t>
  </si>
  <si>
    <t>anikmahmusfirati@gmail.com</t>
  </si>
  <si>
    <t>Aulia Amira</t>
  </si>
  <si>
    <t>aulianamira2112@yahoo.com / 082368961355</t>
  </si>
  <si>
    <t>Putu Wira Bhaskara Negara</t>
  </si>
  <si>
    <t>wira.bhaskara999@gmail.com / 085737307323</t>
  </si>
  <si>
    <t>Siti Nur Khalimatissa'diyah</t>
  </si>
  <si>
    <t>Farin Tiara Fadhilah</t>
  </si>
  <si>
    <t>frntfd1919@gmail.com</t>
  </si>
  <si>
    <t>Andi Faishal</t>
  </si>
  <si>
    <t>andifaishal0012@gmail.com / 0821-1003-7021</t>
  </si>
  <si>
    <t>Dyna SJ</t>
  </si>
  <si>
    <t>shionkanagami@gmail.com</t>
  </si>
  <si>
    <t>kevinjoshuaderek.aksel03@gmail.com</t>
  </si>
  <si>
    <t>Rahmadi Harjo Pamungkas</t>
  </si>
  <si>
    <t>pupungrahmadi@gmail.com/ 081542138028</t>
  </si>
  <si>
    <t>Owen Juvin</t>
  </si>
  <si>
    <t>owenjuvin57@gmail.com</t>
  </si>
  <si>
    <t>Ahmad Nizwar Lubis</t>
  </si>
  <si>
    <t>ahmadnizwarlubis@gmail.com</t>
  </si>
  <si>
    <t xml:space="preserve">RIZKI ERIYANTI </t>
  </si>
  <si>
    <t>rizkyeryanti32@gmail.com / 083192988097</t>
  </si>
  <si>
    <t>Dewi</t>
  </si>
  <si>
    <t>suryanidewi456@gmail.com / 081385450539</t>
  </si>
  <si>
    <t>Odhy Pradhana</t>
  </si>
  <si>
    <t>odhy.o4@gmail.com</t>
  </si>
  <si>
    <t>Rohedy Dimas</t>
  </si>
  <si>
    <t>dimasrohedy@gmail.com</t>
  </si>
  <si>
    <t>Conanlukman@gmail.com</t>
  </si>
  <si>
    <t>regina</t>
  </si>
  <si>
    <t>luciaregina98@gmail.com</t>
  </si>
  <si>
    <t>Frista</t>
  </si>
  <si>
    <t>fristaesti99@gmail.com / 085600655550</t>
  </si>
  <si>
    <t>Titik Nur Fatik'ah</t>
  </si>
  <si>
    <t>titiknurfatikah23@gmail.com / 0895394396690</t>
  </si>
  <si>
    <t>RAGIL FUJIASTUTIK</t>
  </si>
  <si>
    <t>ragilaspacnation@gmail.com / 085950664559</t>
  </si>
  <si>
    <t>Martin Simanjuntak</t>
  </si>
  <si>
    <t>Ransio</t>
  </si>
  <si>
    <t>angkosorona@gmail.com</t>
  </si>
  <si>
    <t>Charles Chandra</t>
  </si>
  <si>
    <t>charleschandera12@gmail.com / 085704850830</t>
  </si>
  <si>
    <t>Rizka Ainna N F</t>
  </si>
  <si>
    <t>rizkaainna22@gmail.com/085655608348</t>
  </si>
  <si>
    <t>Send</t>
  </si>
  <si>
    <t>Ivan</t>
  </si>
  <si>
    <t>ivanzuhdii@gmail.com / 085780736063</t>
  </si>
  <si>
    <t>Mumtaz</t>
  </si>
  <si>
    <t>sevbima16@gmail.com / 082223717361</t>
  </si>
  <si>
    <t>Inez Rahajeng Aproditha</t>
  </si>
  <si>
    <t>inez.klxkt.7@gmail.com / 081252550796</t>
  </si>
  <si>
    <t>Ajeng Akfina Fadli Alamsyah</t>
  </si>
  <si>
    <t>vyna.akvina24@gmail.com/081537486505</t>
  </si>
  <si>
    <t>Nurul Hidayah</t>
  </si>
  <si>
    <t>Erika Sandra</t>
  </si>
  <si>
    <t>erikasandra81@gmail.com/081388660439</t>
  </si>
  <si>
    <t>Silvani</t>
  </si>
  <si>
    <t>silvani.getha.simangunsong@gmail.com / 085206500972</t>
  </si>
  <si>
    <t>Thiesha Ratna S.</t>
  </si>
  <si>
    <t>ratna.saridewi99@yahoo.co.id / 081555306025</t>
  </si>
  <si>
    <t>raras cahya ningrum</t>
  </si>
  <si>
    <t>Fardan Maulana</t>
  </si>
  <si>
    <t>Rasyalifia Arnant</t>
  </si>
  <si>
    <t>Rasyalifia@gmail.com</t>
  </si>
  <si>
    <t>Muhammad iqbal</t>
  </si>
  <si>
    <t>Ballbalbal57@gmail.com/082213153372</t>
  </si>
  <si>
    <t>amaliamalik.nur@gmail.com</t>
  </si>
  <si>
    <t>anehgary@gmail.com</t>
  </si>
  <si>
    <t>ALIVIA ASTIWI NUR'AZIZAH</t>
  </si>
  <si>
    <t>aliviaastiwi.n@gmail.com</t>
  </si>
  <si>
    <t>Gloria</t>
  </si>
  <si>
    <t>Gloriamarintan@gmail.com</t>
  </si>
  <si>
    <t>Aditya</t>
  </si>
  <si>
    <t>Hakim Baidowi</t>
  </si>
  <si>
    <t>hakimbaidowii@gmail.com</t>
  </si>
  <si>
    <t>Risa Devi A</t>
  </si>
  <si>
    <t>risadevia10@gmail.com/08980992526</t>
  </si>
  <si>
    <t>Eleonora hanindita chandra dewi</t>
  </si>
  <si>
    <t>hcdeleonora@gmail.com / 0895702564631</t>
  </si>
  <si>
    <t>Kartika Widyasari</t>
  </si>
  <si>
    <t>Kartikawdys@gmail.com/081310227642</t>
  </si>
  <si>
    <t>Irsyad Yudha Farhan</t>
  </si>
  <si>
    <t>irsyadyudha98@gmail.com / 082225347565</t>
  </si>
  <si>
    <t>Ma'ruf Efhaes</t>
  </si>
  <si>
    <t>mefhaes@gmail.com/082223079612</t>
  </si>
  <si>
    <t>Ilham Afandi Pane</t>
  </si>
  <si>
    <t>ilhamafandipane@gmail.com</t>
  </si>
  <si>
    <t>luluswindarto68@gmail.com</t>
  </si>
  <si>
    <t>Izza Anis</t>
  </si>
  <si>
    <t>aniswihardja@yahoo.com/082313655924</t>
  </si>
  <si>
    <t>Sarah triska butar - butar</t>
  </si>
  <si>
    <t>Sarahtriskaa@gmail.com</t>
  </si>
  <si>
    <t>Septyarakansa Khoyrunnisa</t>
  </si>
  <si>
    <t>kkhoyrunnisa@gmail.com / 089660724494</t>
  </si>
  <si>
    <t>Nurulazizah2709@gmail.com / 085240451475</t>
  </si>
  <si>
    <t>Desi Salma</t>
  </si>
  <si>
    <t>Liulike</t>
  </si>
  <si>
    <t>liulikeb@yahoo.co.id/085801410341</t>
  </si>
  <si>
    <t>haidar junaedi</t>
  </si>
  <si>
    <t>haidarjunasss@gmail.com</t>
  </si>
  <si>
    <t>Alvin Anggradi Sasabila</t>
  </si>
  <si>
    <t>a.sasabila@yahoo.com/085602256630</t>
  </si>
  <si>
    <t>Novita Fauzia Salsabiella</t>
  </si>
  <si>
    <t>salsa.nobita@gmail.com / 082335542507</t>
  </si>
  <si>
    <t>Dini Aulia</t>
  </si>
  <si>
    <t>Putri Asmelia</t>
  </si>
  <si>
    <t>Putriasmelia799@gmail.com</t>
  </si>
  <si>
    <t>Vira eka</t>
  </si>
  <si>
    <t>viraekafp@gmail.com</t>
  </si>
  <si>
    <t>Anindhita Nursyahbani Dewi</t>
  </si>
  <si>
    <t>nursyahbani.anindhita@gmail.com / 082280543981</t>
  </si>
  <si>
    <t>Chike Kurnia Putri</t>
  </si>
  <si>
    <t>biebergrandex@gmail.com / 085602705804</t>
  </si>
  <si>
    <t xml:space="preserve">Choirul Amanah </t>
  </si>
  <si>
    <t>choirulamanah22@gmail.com / 085743668988</t>
  </si>
  <si>
    <t>Adhara Damayanto Putri</t>
  </si>
  <si>
    <t>dhara.putri30@gmail.com</t>
  </si>
  <si>
    <t>WPH</t>
  </si>
  <si>
    <t>Rachmasari eka putri</t>
  </si>
  <si>
    <t>rachmasariputrii@gmail.com / 082232148571</t>
  </si>
  <si>
    <t>Ammirul Fatikha Khoirunnisa</t>
  </si>
  <si>
    <t>Affan</t>
  </si>
  <si>
    <t>Davina</t>
  </si>
  <si>
    <t>ccrdp</t>
  </si>
  <si>
    <t>Aprilia</t>
  </si>
  <si>
    <t>Aprilliana Enjelin Aritonang</t>
  </si>
  <si>
    <t>Aprillianaaritonang04@gmail.com</t>
  </si>
  <si>
    <t>Anggi Dhama Yanti</t>
  </si>
  <si>
    <t>anggidhamayanti@gmail.com/081264120060</t>
  </si>
  <si>
    <t>ONZ</t>
  </si>
  <si>
    <t>onzahrowan@fiskal.depkeu.go.id</t>
  </si>
  <si>
    <t>Annisa Kinanti</t>
  </si>
  <si>
    <t>annisakinan@gmail.com/085718578891</t>
  </si>
  <si>
    <t>Kenny Christony Nugroho</t>
  </si>
  <si>
    <t>kennynugroho1998@gmail.com / 081382493759</t>
  </si>
  <si>
    <t>Syauqi</t>
  </si>
  <si>
    <t>Aldi</t>
  </si>
  <si>
    <t>ARIEL ALFANDA BRILLIHANZA PUTRI</t>
  </si>
  <si>
    <t>arielalfanda@gmail.com / 089636071984</t>
  </si>
  <si>
    <t>Fauzi</t>
  </si>
  <si>
    <t>fazi.bc18@gmail.com 085896153608</t>
  </si>
  <si>
    <t>Pramaditya SN</t>
  </si>
  <si>
    <t>Eka</t>
  </si>
  <si>
    <t>M Fatin</t>
  </si>
  <si>
    <t>Bhisma Haryo</t>
  </si>
  <si>
    <t>Andi</t>
  </si>
  <si>
    <t>Nurliana</t>
  </si>
  <si>
    <t>Shafilla Ilmiane Mizantya</t>
  </si>
  <si>
    <t>Awaluddin Safar</t>
  </si>
  <si>
    <t>Fauzan R</t>
  </si>
  <si>
    <t>Teguh Heru Samekto</t>
  </si>
  <si>
    <t>teguhsamekto@gmail.com/08155004915</t>
  </si>
  <si>
    <t>Oki Saputra</t>
  </si>
  <si>
    <t>okisaputraa@gmail.com/085921081952</t>
  </si>
  <si>
    <t>Devan</t>
  </si>
  <si>
    <t>Annisa Jauza Althoof</t>
  </si>
  <si>
    <t>Dewa Batara Putra Kesuma</t>
  </si>
  <si>
    <t>dewa.regigas@gmail.com / 085922168613</t>
  </si>
  <si>
    <t>Ahmad wildan</t>
  </si>
  <si>
    <t>Suryo A.N.</t>
  </si>
  <si>
    <t>Muhammad Rifqi</t>
  </si>
  <si>
    <t>Rifqimu@gmail.com / 085821392358</t>
  </si>
  <si>
    <t>Hamba Allah</t>
  </si>
  <si>
    <t>Safira</t>
  </si>
  <si>
    <t>Dinda</t>
  </si>
  <si>
    <t>Larasatid50@yahoo.com</t>
  </si>
  <si>
    <t>M DANY P</t>
  </si>
  <si>
    <t>Anisa Febrian</t>
  </si>
  <si>
    <t>nisfebrian@gmail.com / 081288526180</t>
  </si>
  <si>
    <t>Muhammad Imam Fathurrahman</t>
  </si>
  <si>
    <t>Aditya Tio Zunaldi</t>
  </si>
  <si>
    <t>Adityatkjc@gmail.com</t>
  </si>
  <si>
    <t>Ayu Alvi Rahmayanti</t>
  </si>
  <si>
    <t>Mr. PA</t>
  </si>
  <si>
    <t>kidkid00kid@gmail.com / 081999558436</t>
  </si>
  <si>
    <t>Khalidah rahadatul aisy</t>
  </si>
  <si>
    <t>Khalidahra18ipa6@gmail.com/ 087736306950</t>
  </si>
  <si>
    <t>Bosman</t>
  </si>
  <si>
    <t>Syifa mawaddah</t>
  </si>
  <si>
    <t>Syifamawaddah91@gmail.com / 082276501801</t>
  </si>
  <si>
    <t xml:space="preserve">Putri Nur Cahyani </t>
  </si>
  <si>
    <t>D1 Kebendaharaan Negara</t>
  </si>
  <si>
    <t>Putrinc141298@gmail.com</t>
  </si>
  <si>
    <t>Selma Andini</t>
  </si>
  <si>
    <t>selmaandini24@yahoo.com</t>
  </si>
  <si>
    <t>AGENT P</t>
  </si>
  <si>
    <t>Yolanda</t>
  </si>
  <si>
    <t>yolanda101098@gmail.com</t>
  </si>
  <si>
    <t>Shalvia S. S.</t>
  </si>
  <si>
    <t>shalvi.shahya@gmail.com / 085647685036</t>
  </si>
  <si>
    <t>Muhtar</t>
  </si>
  <si>
    <t>muchtaryusufnasution@gmail.com/087768674887</t>
  </si>
  <si>
    <t>Rebecca</t>
  </si>
  <si>
    <t>Hasbiul Hashfi</t>
  </si>
  <si>
    <t>hasbiulhasfi71@gmail.com / 081378447877</t>
  </si>
  <si>
    <t>Hamzah Akbar Silalahi</t>
  </si>
  <si>
    <t>hamzahakbar766hi@gmail.com</t>
  </si>
  <si>
    <t>Hary</t>
  </si>
  <si>
    <t>Ghozi</t>
  </si>
  <si>
    <t>ghozy.naim@gmail.com</t>
  </si>
  <si>
    <t>Muhammad Baidarus</t>
  </si>
  <si>
    <t>Ryan Jeremy Partogi Marpaung</t>
  </si>
  <si>
    <t>ryanjeremy17@gmail.com / 081905251389</t>
  </si>
  <si>
    <t>-</t>
  </si>
  <si>
    <t>NADIA AZKA AMALINA</t>
  </si>
  <si>
    <t>Azkalinad@gmail.com / 08994602088</t>
  </si>
  <si>
    <t>Inggarsarirene@gmail.com</t>
  </si>
  <si>
    <t>Amran Yunus</t>
  </si>
  <si>
    <t>amranyunus63@gmail.com / 085255912850</t>
  </si>
  <si>
    <t>Felian Biran</t>
  </si>
  <si>
    <t>felian.biran@gmail.com / 08818479550</t>
  </si>
  <si>
    <t>Indah</t>
  </si>
  <si>
    <t>indahriadefika@yahoo.com</t>
  </si>
  <si>
    <t>Abrar</t>
  </si>
  <si>
    <t>Muhammad Rifki Kurniawan</t>
  </si>
  <si>
    <t>rifki.kurniawan98@yahoo.co.id/085146426786</t>
  </si>
  <si>
    <t>Kania Laily</t>
  </si>
  <si>
    <t>Anggela Septiningtias</t>
  </si>
  <si>
    <t>anggela.septinengtias@gmail.com</t>
  </si>
  <si>
    <t>CALAMMEDIAN YANUAR</t>
  </si>
  <si>
    <t>Gopinda Tri Saputra Panjaitan</t>
  </si>
  <si>
    <t>Hanan Aulia Rahman</t>
  </si>
  <si>
    <t>Arhanan96@gmail.com/085719243256</t>
  </si>
  <si>
    <t>Diyana Nur Faidah</t>
  </si>
  <si>
    <t>diyananurfa3@gmail.com/08985522543</t>
  </si>
  <si>
    <t>Ervin</t>
  </si>
  <si>
    <t>ervindawahyua@gmail.com</t>
  </si>
  <si>
    <t>Julio Maulid Borizki</t>
  </si>
  <si>
    <t>Mikhael Judema Sinaga</t>
  </si>
  <si>
    <t>Mikhael.Judema.Sinaga@gmail.com / 089626645945</t>
  </si>
  <si>
    <t>Almira</t>
  </si>
  <si>
    <t>Ego Bastanta Sembiring</t>
  </si>
  <si>
    <t>egobastantasembiring@gmail.com</t>
  </si>
  <si>
    <t>munib354@gmail.com</t>
  </si>
  <si>
    <t>Sandy Siahaan</t>
  </si>
  <si>
    <t>godlassiahaan@gmail.com/ 081269331112</t>
  </si>
  <si>
    <t>A. Muzdhalifah</t>
  </si>
  <si>
    <t>andi.muzdhalifah@gmail.com / 081354800025</t>
  </si>
  <si>
    <t>Renandi Putra Ganefianto</t>
  </si>
  <si>
    <t>Renandi.pg@gmail.com / 085743592813</t>
  </si>
  <si>
    <t>agustiar</t>
  </si>
  <si>
    <t>Renada Yulio</t>
  </si>
  <si>
    <t>Tegar Arryaguna</t>
  </si>
  <si>
    <t>tarryaguna@gmail.com</t>
  </si>
  <si>
    <t>Miko</t>
  </si>
  <si>
    <t>Akuntansi</t>
  </si>
  <si>
    <t>Pajak</t>
  </si>
  <si>
    <t>Kepabeanan dan Cukai</t>
  </si>
  <si>
    <t>Manajemen Keuangan</t>
  </si>
  <si>
    <t>modus</t>
  </si>
  <si>
    <t>rata2</t>
  </si>
  <si>
    <t>p201</t>
  </si>
  <si>
    <t>p200</t>
  </si>
  <si>
    <t>p199</t>
  </si>
  <si>
    <t>p198</t>
  </si>
  <si>
    <t>p197</t>
  </si>
  <si>
    <t>p196</t>
  </si>
  <si>
    <t>p195</t>
  </si>
  <si>
    <t>p194</t>
  </si>
  <si>
    <t>p193</t>
  </si>
  <si>
    <t>p192</t>
  </si>
  <si>
    <t>p191</t>
  </si>
  <si>
    <t>p190</t>
  </si>
  <si>
    <t>p189</t>
  </si>
  <si>
    <t>p188</t>
  </si>
  <si>
    <t>p187</t>
  </si>
  <si>
    <t>p186</t>
  </si>
  <si>
    <t>p185</t>
  </si>
  <si>
    <t>p184</t>
  </si>
  <si>
    <t>p183</t>
  </si>
  <si>
    <t>p182</t>
  </si>
  <si>
    <t>p181</t>
  </si>
  <si>
    <t>p180</t>
  </si>
  <si>
    <t>p179</t>
  </si>
  <si>
    <t>p178</t>
  </si>
  <si>
    <t>p177</t>
  </si>
  <si>
    <t>p176</t>
  </si>
  <si>
    <t>p175</t>
  </si>
  <si>
    <t>p174</t>
  </si>
  <si>
    <t>p173</t>
  </si>
  <si>
    <t>p172</t>
  </si>
  <si>
    <t>p171</t>
  </si>
  <si>
    <t>p170</t>
  </si>
  <si>
    <t>p169</t>
  </si>
  <si>
    <t>p168</t>
  </si>
  <si>
    <t>p167</t>
  </si>
  <si>
    <t>p166</t>
  </si>
  <si>
    <t>p165</t>
  </si>
  <si>
    <t>p164</t>
  </si>
  <si>
    <t>p163</t>
  </si>
  <si>
    <t>p162</t>
  </si>
  <si>
    <t>p161</t>
  </si>
  <si>
    <t>p160</t>
  </si>
  <si>
    <t>p159</t>
  </si>
  <si>
    <t>p158</t>
  </si>
  <si>
    <t>p157</t>
  </si>
  <si>
    <t>p156</t>
  </si>
  <si>
    <t>p155</t>
  </si>
  <si>
    <t>p154</t>
  </si>
  <si>
    <t>p153</t>
  </si>
  <si>
    <t>p152</t>
  </si>
  <si>
    <t>p151</t>
  </si>
  <si>
    <t>p150</t>
  </si>
  <si>
    <t>p149</t>
  </si>
  <si>
    <t>p148</t>
  </si>
  <si>
    <t>p147</t>
  </si>
  <si>
    <t>p146</t>
  </si>
  <si>
    <t>p145</t>
  </si>
  <si>
    <t>p144</t>
  </si>
  <si>
    <t>p143</t>
  </si>
  <si>
    <t>p142</t>
  </si>
  <si>
    <t>p141</t>
  </si>
  <si>
    <t>p140</t>
  </si>
  <si>
    <t>p139</t>
  </si>
  <si>
    <t>p138</t>
  </si>
  <si>
    <t>p137</t>
  </si>
  <si>
    <t>p136</t>
  </si>
  <si>
    <t>p135</t>
  </si>
  <si>
    <t>p134</t>
  </si>
  <si>
    <t>p133</t>
  </si>
  <si>
    <t>p132</t>
  </si>
  <si>
    <t>p131</t>
  </si>
  <si>
    <t>p130</t>
  </si>
  <si>
    <t>p129</t>
  </si>
  <si>
    <t>p128</t>
  </si>
  <si>
    <t>p127</t>
  </si>
  <si>
    <t>p126</t>
  </si>
  <si>
    <t>p125</t>
  </si>
  <si>
    <t>p124</t>
  </si>
  <si>
    <t>p123</t>
  </si>
  <si>
    <t>p122</t>
  </si>
  <si>
    <t>p121</t>
  </si>
  <si>
    <t>p120</t>
  </si>
  <si>
    <t>p119</t>
  </si>
  <si>
    <t>p118</t>
  </si>
  <si>
    <t>p117</t>
  </si>
  <si>
    <t>p116</t>
  </si>
  <si>
    <t>p115</t>
  </si>
  <si>
    <t>p114</t>
  </si>
  <si>
    <t>p113</t>
  </si>
  <si>
    <t>p112</t>
  </si>
  <si>
    <t>p111</t>
  </si>
  <si>
    <t>p110</t>
  </si>
  <si>
    <t>p109</t>
  </si>
  <si>
    <t>p108</t>
  </si>
  <si>
    <t>p107</t>
  </si>
  <si>
    <t>p106</t>
  </si>
  <si>
    <t>p105</t>
  </si>
  <si>
    <t>p104</t>
  </si>
  <si>
    <t>p103</t>
  </si>
  <si>
    <t>p102</t>
  </si>
  <si>
    <t>p101</t>
  </si>
  <si>
    <t>p100</t>
  </si>
  <si>
    <t>p99</t>
  </si>
  <si>
    <t>p98</t>
  </si>
  <si>
    <t>p97</t>
  </si>
  <si>
    <t>p96</t>
  </si>
  <si>
    <t>p95</t>
  </si>
  <si>
    <t>p94</t>
  </si>
  <si>
    <t>p93</t>
  </si>
  <si>
    <t>p92</t>
  </si>
  <si>
    <t>p91</t>
  </si>
  <si>
    <t>p90</t>
  </si>
  <si>
    <t>p89</t>
  </si>
  <si>
    <t>p88</t>
  </si>
  <si>
    <t>p87</t>
  </si>
  <si>
    <t>p86</t>
  </si>
  <si>
    <t>p85</t>
  </si>
  <si>
    <t>p84</t>
  </si>
  <si>
    <t>p83</t>
  </si>
  <si>
    <t>p82</t>
  </si>
  <si>
    <t>p81</t>
  </si>
  <si>
    <t>p80</t>
  </si>
  <si>
    <t>p79</t>
  </si>
  <si>
    <t>p78</t>
  </si>
  <si>
    <t>p77</t>
  </si>
  <si>
    <t>p76</t>
  </si>
  <si>
    <t>p75</t>
  </si>
  <si>
    <t>p74</t>
  </si>
  <si>
    <t>p73</t>
  </si>
  <si>
    <t>p72</t>
  </si>
  <si>
    <t>p71</t>
  </si>
  <si>
    <t>p70</t>
  </si>
  <si>
    <t>p69</t>
  </si>
  <si>
    <t>p68</t>
  </si>
  <si>
    <t>p67</t>
  </si>
  <si>
    <t>p66</t>
  </si>
  <si>
    <t>p65</t>
  </si>
  <si>
    <t>p64</t>
  </si>
  <si>
    <t>p63</t>
  </si>
  <si>
    <t>p62</t>
  </si>
  <si>
    <t>p61</t>
  </si>
  <si>
    <t>p60</t>
  </si>
  <si>
    <t>p59</t>
  </si>
  <si>
    <t>p58</t>
  </si>
  <si>
    <t>p57</t>
  </si>
  <si>
    <t>p56</t>
  </si>
  <si>
    <t>p55</t>
  </si>
  <si>
    <t>p54</t>
  </si>
  <si>
    <t>p53</t>
  </si>
  <si>
    <t>p52</t>
  </si>
  <si>
    <t>p51</t>
  </si>
  <si>
    <t>p50</t>
  </si>
  <si>
    <t>p49</t>
  </si>
  <si>
    <t>p48</t>
  </si>
  <si>
    <t>p47</t>
  </si>
  <si>
    <t>p46</t>
  </si>
  <si>
    <t>p45</t>
  </si>
  <si>
    <t>p44</t>
  </si>
  <si>
    <t>p43</t>
  </si>
  <si>
    <t>p42</t>
  </si>
  <si>
    <t>p41</t>
  </si>
  <si>
    <t>p40</t>
  </si>
  <si>
    <t>p39</t>
  </si>
  <si>
    <t>p38</t>
  </si>
  <si>
    <t>p37</t>
  </si>
  <si>
    <t>p36</t>
  </si>
  <si>
    <t>p35</t>
  </si>
  <si>
    <t>p34</t>
  </si>
  <si>
    <t>p33</t>
  </si>
  <si>
    <t>p32</t>
  </si>
  <si>
    <t>p31</t>
  </si>
  <si>
    <t>p30</t>
  </si>
  <si>
    <t>p29</t>
  </si>
  <si>
    <t>p28</t>
  </si>
  <si>
    <t>p27</t>
  </si>
  <si>
    <t>p26</t>
  </si>
  <si>
    <t>p25</t>
  </si>
  <si>
    <t>p24</t>
  </si>
  <si>
    <t>p23</t>
  </si>
  <si>
    <t>p22</t>
  </si>
  <si>
    <t>p21</t>
  </si>
  <si>
    <t>p20</t>
  </si>
  <si>
    <t>p19</t>
  </si>
  <si>
    <t>p18</t>
  </si>
  <si>
    <t>p17</t>
  </si>
  <si>
    <t>p16</t>
  </si>
  <si>
    <t>p15</t>
  </si>
  <si>
    <t>p14</t>
  </si>
  <si>
    <t>p13</t>
  </si>
  <si>
    <t>p12</t>
  </si>
  <si>
    <t>p11</t>
  </si>
  <si>
    <t>p10</t>
  </si>
  <si>
    <t>p9</t>
  </si>
  <si>
    <t>p8</t>
  </si>
  <si>
    <t>p7</t>
  </si>
  <si>
    <t>p6</t>
  </si>
  <si>
    <t>p5</t>
  </si>
  <si>
    <t>p4</t>
  </si>
  <si>
    <t>p3</t>
  </si>
  <si>
    <t>p2</t>
  </si>
  <si>
    <t>p1</t>
  </si>
  <si>
    <t>PERTANYAAN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</si>
</sst>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0"/>
    <numFmt numFmtId="165" formatCode="###0.00"/>
    <numFmt numFmtId="166" formatCode="####.000"/>
    <numFmt numFmtId="167" formatCode="###0.000"/>
    <numFmt numFmtId="168" formatCode="0.000"/>
    <numFmt numFmtId="173" formatCode="0.0%"/>
    <numFmt numFmtId="174" formatCode="m/d/yyyy\ h:mm:ss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vertAlign val="superscript"/>
      <sz val="9"/>
      <color indexed="8"/>
      <name val="Arial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4">
    <xf numFmtId="0" fontId="0" fillId="0" borderId="0"/>
    <xf numFmtId="0" fontId="6" fillId="0" borderId="0"/>
    <xf numFmtId="0" fontId="7" fillId="0" borderId="0"/>
    <xf numFmtId="9" fontId="14" fillId="0" borderId="0" applyFon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3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Fill="1" applyBorder="1" applyAlignment="1"/>
    <xf numFmtId="0" fontId="0" fillId="2" borderId="0" xfId="0" applyFill="1"/>
    <xf numFmtId="2" fontId="0" fillId="0" borderId="0" xfId="0" applyNumberFormat="1"/>
    <xf numFmtId="0" fontId="6" fillId="0" borderId="0" xfId="1" applyFont="1" applyAlignment="1"/>
    <xf numFmtId="0" fontId="7" fillId="0" borderId="0" xfId="1" applyFont="1" applyAlignment="1"/>
    <xf numFmtId="0" fontId="7" fillId="0" borderId="0" xfId="2"/>
    <xf numFmtId="0" fontId="9" fillId="0" borderId="5" xfId="2" applyFont="1" applyBorder="1" applyAlignment="1">
      <alignment horizontal="center" wrapText="1"/>
    </xf>
    <xf numFmtId="0" fontId="9" fillId="0" borderId="6" xfId="2" applyFont="1" applyBorder="1" applyAlignment="1">
      <alignment horizontal="center" wrapText="1"/>
    </xf>
    <xf numFmtId="0" fontId="9" fillId="0" borderId="7" xfId="2" applyFont="1" applyBorder="1" applyAlignment="1">
      <alignment horizontal="center" wrapText="1"/>
    </xf>
    <xf numFmtId="0" fontId="9" fillId="0" borderId="9" xfId="2" applyFont="1" applyBorder="1" applyAlignment="1">
      <alignment horizontal="left" vertical="top" wrapText="1"/>
    </xf>
    <xf numFmtId="164" fontId="9" fillId="0" borderId="10" xfId="2" applyNumberFormat="1" applyFont="1" applyBorder="1" applyAlignment="1">
      <alignment horizontal="right" vertical="center"/>
    </xf>
    <xf numFmtId="164" fontId="9" fillId="0" borderId="11" xfId="2" applyNumberFormat="1" applyFont="1" applyBorder="1" applyAlignment="1">
      <alignment horizontal="right" vertical="center"/>
    </xf>
    <xf numFmtId="164" fontId="9" fillId="0" borderId="12" xfId="2" applyNumberFormat="1" applyFont="1" applyBorder="1" applyAlignment="1">
      <alignment horizontal="right" vertical="center"/>
    </xf>
    <xf numFmtId="0" fontId="9" fillId="0" borderId="14" xfId="2" applyFont="1" applyBorder="1" applyAlignment="1">
      <alignment horizontal="left" vertical="top" wrapText="1"/>
    </xf>
    <xf numFmtId="164" fontId="9" fillId="0" borderId="15" xfId="2" applyNumberFormat="1" applyFont="1" applyBorder="1" applyAlignment="1">
      <alignment horizontal="right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17" xfId="2" applyNumberFormat="1" applyFont="1" applyBorder="1" applyAlignment="1">
      <alignment horizontal="right" vertical="center"/>
    </xf>
    <xf numFmtId="165" fontId="9" fillId="0" borderId="15" xfId="2" applyNumberFormat="1" applyFont="1" applyBorder="1" applyAlignment="1">
      <alignment horizontal="right" vertical="center"/>
    </xf>
    <xf numFmtId="165" fontId="9" fillId="0" borderId="16" xfId="2" applyNumberFormat="1" applyFont="1" applyBorder="1" applyAlignment="1">
      <alignment horizontal="right" vertical="center"/>
    </xf>
    <xf numFmtId="165" fontId="9" fillId="0" borderId="17" xfId="2" applyNumberFormat="1" applyFont="1" applyBorder="1" applyAlignment="1">
      <alignment horizontal="right" vertical="center"/>
    </xf>
    <xf numFmtId="0" fontId="9" fillId="0" borderId="16" xfId="2" applyFont="1" applyBorder="1" applyAlignment="1">
      <alignment horizontal="right" vertical="center"/>
    </xf>
    <xf numFmtId="166" fontId="9" fillId="0" borderId="15" xfId="2" applyNumberFormat="1" applyFont="1" applyBorder="1" applyAlignment="1">
      <alignment horizontal="right" vertical="center"/>
    </xf>
    <xf numFmtId="166" fontId="9" fillId="0" borderId="16" xfId="2" applyNumberFormat="1" applyFont="1" applyBorder="1" applyAlignment="1">
      <alignment horizontal="right" vertical="center"/>
    </xf>
    <xf numFmtId="167" fontId="9" fillId="0" borderId="17" xfId="2" applyNumberFormat="1" applyFont="1" applyBorder="1" applyAlignment="1">
      <alignment horizontal="right" vertical="center"/>
    </xf>
    <xf numFmtId="164" fontId="9" fillId="0" borderId="20" xfId="2" applyNumberFormat="1" applyFont="1" applyBorder="1" applyAlignment="1">
      <alignment horizontal="right" vertical="center"/>
    </xf>
    <xf numFmtId="164" fontId="9" fillId="0" borderId="21" xfId="2" applyNumberFormat="1" applyFont="1" applyBorder="1" applyAlignment="1">
      <alignment horizontal="right" vertical="center"/>
    </xf>
    <xf numFmtId="164" fontId="9" fillId="0" borderId="22" xfId="2" applyNumberFormat="1" applyFont="1" applyBorder="1" applyAlignment="1">
      <alignment horizontal="right" vertical="center"/>
    </xf>
    <xf numFmtId="166" fontId="9" fillId="2" borderId="16" xfId="2" applyNumberFormat="1" applyFont="1" applyFill="1" applyBorder="1" applyAlignment="1">
      <alignment horizontal="right" vertical="center"/>
    </xf>
    <xf numFmtId="2" fontId="6" fillId="0" borderId="0" xfId="1" applyNumberFormat="1" applyFont="1" applyAlignment="1"/>
    <xf numFmtId="0" fontId="6" fillId="3" borderId="0" xfId="1" applyFont="1" applyFill="1" applyAlignment="1"/>
    <xf numFmtId="2" fontId="6" fillId="3" borderId="0" xfId="1" applyNumberFormat="1" applyFont="1" applyFill="1" applyAlignment="1"/>
    <xf numFmtId="0" fontId="11" fillId="3" borderId="0" xfId="1" applyFont="1" applyFill="1" applyAlignment="1"/>
    <xf numFmtId="1" fontId="0" fillId="0" borderId="0" xfId="0" applyNumberFormat="1"/>
    <xf numFmtId="2" fontId="0" fillId="0" borderId="0" xfId="0" applyNumberFormat="1" applyAlignment="1"/>
    <xf numFmtId="2" fontId="0" fillId="0" borderId="0" xfId="0" applyNumberFormat="1" applyFill="1" applyBorder="1" applyAlignment="1"/>
    <xf numFmtId="0" fontId="12" fillId="0" borderId="23" xfId="0" applyFont="1" applyBorder="1" applyAlignment="1">
      <alignment wrapText="1"/>
    </xf>
    <xf numFmtId="0" fontId="12" fillId="0" borderId="23" xfId="0" applyFont="1" applyBorder="1" applyAlignment="1">
      <alignment horizontal="right" wrapText="1"/>
    </xf>
    <xf numFmtId="168" fontId="0" fillId="0" borderId="0" xfId="0" applyNumberFormat="1"/>
    <xf numFmtId="0" fontId="13" fillId="0" borderId="0" xfId="1" applyFont="1" applyAlignment="1"/>
    <xf numFmtId="0" fontId="0" fillId="4" borderId="0" xfId="0" applyFill="1"/>
    <xf numFmtId="0" fontId="12" fillId="4" borderId="23" xfId="0" applyFont="1" applyFill="1" applyBorder="1" applyAlignment="1">
      <alignment wrapText="1"/>
    </xf>
    <xf numFmtId="0" fontId="12" fillId="4" borderId="23" xfId="0" applyFont="1" applyFill="1" applyBorder="1" applyAlignment="1">
      <alignment horizontal="right" wrapText="1"/>
    </xf>
    <xf numFmtId="0" fontId="0" fillId="4" borderId="0" xfId="0" applyFill="1" applyBorder="1"/>
    <xf numFmtId="2" fontId="0" fillId="0" borderId="0" xfId="0" applyNumberFormat="1" applyAlignment="1">
      <alignment horizontal="center"/>
    </xf>
    <xf numFmtId="0" fontId="9" fillId="0" borderId="13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9" fillId="0" borderId="8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 wrapText="1"/>
    </xf>
    <xf numFmtId="0" fontId="9" fillId="0" borderId="18" xfId="2" applyFont="1" applyBorder="1" applyAlignment="1">
      <alignment horizontal="left" vertical="top" wrapText="1"/>
    </xf>
    <xf numFmtId="0" fontId="9" fillId="0" borderId="19" xfId="2" applyFont="1" applyBorder="1" applyAlignment="1">
      <alignment horizontal="left" vertical="top" wrapText="1"/>
    </xf>
    <xf numFmtId="173" fontId="0" fillId="0" borderId="0" xfId="3" applyNumberFormat="1" applyFont="1" applyFill="1" applyBorder="1" applyAlignment="1"/>
    <xf numFmtId="0" fontId="15" fillId="2" borderId="0" xfId="0" applyFont="1" applyFill="1" applyAlignment="1"/>
    <xf numFmtId="173" fontId="15" fillId="2" borderId="0" xfId="3" applyNumberFormat="1" applyFont="1" applyFill="1" applyBorder="1" applyAlignment="1"/>
    <xf numFmtId="173" fontId="0" fillId="0" borderId="0" xfId="0" applyNumberFormat="1" applyAlignment="1"/>
    <xf numFmtId="173" fontId="0" fillId="3" borderId="0" xfId="3" applyNumberFormat="1" applyFont="1" applyFill="1" applyBorder="1" applyAlignment="1"/>
    <xf numFmtId="9" fontId="0" fillId="0" borderId="0" xfId="3" applyFont="1" applyAlignment="1"/>
    <xf numFmtId="173" fontId="0" fillId="0" borderId="0" xfId="3" applyNumberFormat="1" applyFont="1" applyAlignment="1"/>
    <xf numFmtId="0" fontId="13" fillId="0" borderId="0" xfId="4"/>
    <xf numFmtId="0" fontId="17" fillId="0" borderId="24" xfId="4" applyFont="1" applyBorder="1" applyAlignment="1">
      <alignment horizontal="center" vertical="center" wrapText="1"/>
    </xf>
    <xf numFmtId="0" fontId="17" fillId="0" borderId="24" xfId="4" applyFont="1" applyBorder="1" applyAlignment="1">
      <alignment horizontal="center" vertical="top" wrapText="1"/>
    </xf>
    <xf numFmtId="0" fontId="17" fillId="0" borderId="24" xfId="4" applyFont="1" applyBorder="1" applyAlignment="1">
      <alignment horizontal="left" vertical="top"/>
    </xf>
    <xf numFmtId="0" fontId="18" fillId="0" borderId="24" xfId="5" applyFont="1" applyFill="1" applyBorder="1" applyAlignment="1">
      <alignment horizontal="center" vertical="center"/>
    </xf>
    <xf numFmtId="166" fontId="18" fillId="0" borderId="24" xfId="5" applyNumberFormat="1" applyFont="1" applyFill="1" applyBorder="1" applyAlignment="1">
      <alignment horizontal="center" vertical="center"/>
    </xf>
    <xf numFmtId="0" fontId="17" fillId="0" borderId="24" xfId="4" applyFont="1" applyBorder="1" applyAlignment="1">
      <alignment horizontal="center"/>
    </xf>
    <xf numFmtId="0" fontId="18" fillId="0" borderId="24" xfId="6" applyFont="1" applyFill="1" applyBorder="1" applyAlignment="1">
      <alignment horizontal="center" vertical="center"/>
    </xf>
    <xf numFmtId="166" fontId="18" fillId="0" borderId="24" xfId="6" applyNumberFormat="1" applyFont="1" applyFill="1" applyBorder="1" applyAlignment="1">
      <alignment horizontal="center" vertical="center"/>
    </xf>
    <xf numFmtId="166" fontId="20" fillId="0" borderId="15" xfId="5" applyNumberFormat="1" applyFont="1" applyBorder="1" applyAlignment="1">
      <alignment horizontal="right" vertical="center"/>
    </xf>
    <xf numFmtId="166" fontId="20" fillId="0" borderId="16" xfId="5" applyNumberFormat="1" applyFont="1" applyBorder="1" applyAlignment="1">
      <alignment horizontal="right" vertical="center"/>
    </xf>
    <xf numFmtId="0" fontId="20" fillId="5" borderId="16" xfId="5" applyFont="1" applyFill="1" applyBorder="1" applyAlignment="1">
      <alignment horizontal="right" vertical="center"/>
    </xf>
    <xf numFmtId="166" fontId="20" fillId="5" borderId="16" xfId="5" applyNumberFormat="1" applyFont="1" applyFill="1" applyBorder="1" applyAlignment="1">
      <alignment horizontal="right" vertical="center"/>
    </xf>
    <xf numFmtId="0" fontId="20" fillId="5" borderId="15" xfId="6" applyFont="1" applyFill="1" applyBorder="1" applyAlignment="1">
      <alignment horizontal="right" vertical="center"/>
    </xf>
    <xf numFmtId="0" fontId="20" fillId="5" borderId="16" xfId="6" applyFont="1" applyFill="1" applyBorder="1" applyAlignment="1">
      <alignment horizontal="right" vertical="center"/>
    </xf>
    <xf numFmtId="166" fontId="20" fillId="0" borderId="16" xfId="6" applyNumberFormat="1" applyFont="1" applyBorder="1" applyAlignment="1">
      <alignment horizontal="right" vertical="center"/>
    </xf>
    <xf numFmtId="166" fontId="20" fillId="5" borderId="16" xfId="6" applyNumberFormat="1" applyFont="1" applyFill="1" applyBorder="1" applyAlignment="1">
      <alignment horizontal="right" vertical="center"/>
    </xf>
    <xf numFmtId="0" fontId="17" fillId="0" borderId="24" xfId="4" applyFont="1" applyBorder="1" applyAlignment="1">
      <alignment horizontal="left" vertical="top" wrapText="1"/>
    </xf>
    <xf numFmtId="0" fontId="18" fillId="0" borderId="24" xfId="7" applyFont="1" applyBorder="1" applyAlignment="1">
      <alignment horizontal="center" vertical="center"/>
    </xf>
    <xf numFmtId="166" fontId="18" fillId="0" borderId="24" xfId="7" applyNumberFormat="1" applyFont="1" applyBorder="1" applyAlignment="1">
      <alignment horizontal="center" vertical="center"/>
    </xf>
    <xf numFmtId="0" fontId="18" fillId="0" borderId="24" xfId="8" applyFont="1" applyBorder="1" applyAlignment="1">
      <alignment horizontal="center" vertical="center"/>
    </xf>
    <xf numFmtId="0" fontId="17" fillId="0" borderId="24" xfId="4" applyFont="1" applyBorder="1"/>
    <xf numFmtId="166" fontId="18" fillId="0" borderId="24" xfId="8" applyNumberFormat="1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top" wrapText="1"/>
    </xf>
    <xf numFmtId="0" fontId="17" fillId="0" borderId="25" xfId="4" applyFont="1" applyBorder="1" applyAlignment="1">
      <alignment horizontal="center" vertical="top"/>
    </xf>
    <xf numFmtId="0" fontId="18" fillId="0" borderId="24" xfId="9" applyFont="1" applyBorder="1" applyAlignment="1">
      <alignment horizontal="center" vertical="center"/>
    </xf>
    <xf numFmtId="166" fontId="18" fillId="0" borderId="24" xfId="9" applyNumberFormat="1" applyFont="1" applyBorder="1" applyAlignment="1">
      <alignment horizontal="center" vertical="center"/>
    </xf>
    <xf numFmtId="166" fontId="20" fillId="0" borderId="15" xfId="9" applyNumberFormat="1" applyFont="1" applyBorder="1" applyAlignment="1">
      <alignment horizontal="right" vertical="center"/>
    </xf>
    <xf numFmtId="166" fontId="20" fillId="0" borderId="16" xfId="9" applyNumberFormat="1" applyFont="1" applyBorder="1" applyAlignment="1">
      <alignment horizontal="right" vertical="center"/>
    </xf>
    <xf numFmtId="166" fontId="20" fillId="5" borderId="16" xfId="9" applyNumberFormat="1" applyFont="1" applyFill="1" applyBorder="1" applyAlignment="1">
      <alignment horizontal="right" vertical="center"/>
    </xf>
    <xf numFmtId="0" fontId="17" fillId="0" borderId="26" xfId="4" applyFont="1" applyBorder="1" applyAlignment="1">
      <alignment horizontal="center" vertical="top" wrapText="1"/>
    </xf>
    <xf numFmtId="0" fontId="17" fillId="0" borderId="26" xfId="4" applyFont="1" applyBorder="1" applyAlignment="1">
      <alignment horizontal="center" vertical="top"/>
    </xf>
    <xf numFmtId="166" fontId="18" fillId="5" borderId="24" xfId="9" applyNumberFormat="1" applyFont="1" applyFill="1" applyBorder="1" applyAlignment="1">
      <alignment horizontal="center" vertical="center"/>
    </xf>
    <xf numFmtId="0" fontId="17" fillId="0" borderId="27" xfId="4" applyFont="1" applyBorder="1" applyAlignment="1">
      <alignment horizontal="center" vertical="top"/>
    </xf>
    <xf numFmtId="0" fontId="17" fillId="0" borderId="27" xfId="4" applyFont="1" applyBorder="1" applyAlignment="1">
      <alignment horizontal="center" vertical="top" wrapText="1"/>
    </xf>
    <xf numFmtId="0" fontId="20" fillId="0" borderId="15" xfId="10" applyFont="1" applyBorder="1" applyAlignment="1">
      <alignment horizontal="right" vertical="center"/>
    </xf>
    <xf numFmtId="0" fontId="20" fillId="0" borderId="16" xfId="10" applyFont="1" applyBorder="1" applyAlignment="1">
      <alignment horizontal="right" vertical="center"/>
    </xf>
    <xf numFmtId="166" fontId="20" fillId="0" borderId="15" xfId="10" applyNumberFormat="1" applyFont="1" applyBorder="1" applyAlignment="1">
      <alignment horizontal="right" vertical="center"/>
    </xf>
    <xf numFmtId="166" fontId="20" fillId="0" borderId="16" xfId="10" applyNumberFormat="1" applyFont="1" applyBorder="1" applyAlignment="1">
      <alignment horizontal="right" vertical="center"/>
    </xf>
    <xf numFmtId="0" fontId="17" fillId="0" borderId="28" xfId="4" applyFont="1" applyBorder="1" applyAlignment="1">
      <alignment horizontal="center" vertical="center" wrapText="1"/>
    </xf>
    <xf numFmtId="0" fontId="18" fillId="0" borderId="24" xfId="10" applyFont="1" applyBorder="1" applyAlignment="1">
      <alignment horizontal="center" vertical="center"/>
    </xf>
    <xf numFmtId="166" fontId="18" fillId="0" borderId="24" xfId="10" applyNumberFormat="1" applyFont="1" applyBorder="1" applyAlignment="1">
      <alignment horizontal="center" vertical="center"/>
    </xf>
    <xf numFmtId="0" fontId="11" fillId="0" borderId="25" xfId="1" applyFont="1" applyFill="1" applyBorder="1" applyAlignment="1">
      <alignment wrapText="1"/>
    </xf>
    <xf numFmtId="0" fontId="11" fillId="0" borderId="24" xfId="1" applyFont="1" applyFill="1" applyBorder="1" applyAlignment="1">
      <alignment wrapText="1"/>
    </xf>
    <xf numFmtId="0" fontId="11" fillId="0" borderId="29" xfId="1" applyFont="1" applyFill="1" applyBorder="1" applyAlignment="1">
      <alignment wrapText="1"/>
    </xf>
    <xf numFmtId="0" fontId="13" fillId="0" borderId="23" xfId="1" applyFont="1" applyFill="1" applyBorder="1" applyAlignment="1">
      <alignment wrapText="1"/>
    </xf>
    <xf numFmtId="0" fontId="13" fillId="0" borderId="23" xfId="1" applyFont="1" applyFill="1" applyBorder="1" applyAlignment="1">
      <alignment vertical="center"/>
    </xf>
    <xf numFmtId="0" fontId="6" fillId="0" borderId="0" xfId="1" applyFont="1" applyFill="1" applyAlignment="1"/>
    <xf numFmtId="0" fontId="22" fillId="0" borderId="0" xfId="1" applyFont="1" applyBorder="1" applyAlignment="1">
      <alignment horizontal="center" vertical="center" wrapText="1"/>
    </xf>
    <xf numFmtId="0" fontId="13" fillId="0" borderId="28" xfId="1" applyFont="1" applyFill="1" applyBorder="1" applyAlignment="1">
      <alignment wrapText="1"/>
    </xf>
    <xf numFmtId="0" fontId="13" fillId="0" borderId="24" xfId="1" applyFont="1" applyFill="1" applyBorder="1" applyAlignment="1"/>
    <xf numFmtId="0" fontId="13" fillId="0" borderId="0" xfId="1" applyFont="1" applyFill="1" applyAlignment="1"/>
    <xf numFmtId="0" fontId="20" fillId="0" borderId="15" xfId="8" applyFont="1" applyBorder="1" applyAlignment="1">
      <alignment horizontal="right" vertical="center"/>
    </xf>
    <xf numFmtId="0" fontId="20" fillId="0" borderId="16" xfId="8" applyFont="1" applyBorder="1" applyAlignment="1">
      <alignment horizontal="right" vertical="center"/>
    </xf>
    <xf numFmtId="166" fontId="20" fillId="0" borderId="16" xfId="8" applyNumberFormat="1" applyFont="1" applyBorder="1" applyAlignment="1">
      <alignment horizontal="right" vertical="center"/>
    </xf>
    <xf numFmtId="0" fontId="20" fillId="0" borderId="15" xfId="9" applyFont="1" applyBorder="1" applyAlignment="1">
      <alignment horizontal="right" vertical="center"/>
    </xf>
    <xf numFmtId="0" fontId="20" fillId="0" borderId="16" xfId="9" applyFont="1" applyBorder="1" applyAlignment="1">
      <alignment horizontal="right" vertical="center"/>
    </xf>
    <xf numFmtId="0" fontId="13" fillId="0" borderId="26" xfId="1" applyFont="1" applyFill="1" applyBorder="1" applyAlignment="1"/>
    <xf numFmtId="0" fontId="13" fillId="0" borderId="28" xfId="1" applyFont="1" applyFill="1" applyBorder="1" applyAlignment="1">
      <alignment vertical="center"/>
    </xf>
    <xf numFmtId="0" fontId="6" fillId="0" borderId="26" xfId="1" applyFont="1" applyFill="1" applyBorder="1" applyAlignment="1"/>
    <xf numFmtId="0" fontId="11" fillId="0" borderId="24" xfId="1" applyFont="1" applyFill="1" applyBorder="1" applyAlignment="1"/>
    <xf numFmtId="0" fontId="6" fillId="0" borderId="24" xfId="1" applyFont="1" applyFill="1" applyBorder="1" applyAlignment="1"/>
    <xf numFmtId="0" fontId="17" fillId="0" borderId="0" xfId="1" applyFont="1" applyBorder="1" applyAlignment="1">
      <alignment horizontal="center" vertical="center" wrapText="1"/>
    </xf>
    <xf numFmtId="0" fontId="20" fillId="0" borderId="16" xfId="5" applyFont="1" applyBorder="1" applyAlignment="1">
      <alignment horizontal="right" vertical="center"/>
    </xf>
    <xf numFmtId="0" fontId="20" fillId="0" borderId="16" xfId="6" applyFont="1" applyBorder="1" applyAlignment="1">
      <alignment horizontal="right" vertical="center"/>
    </xf>
    <xf numFmtId="166" fontId="20" fillId="5" borderId="15" xfId="11" applyNumberFormat="1" applyFont="1" applyFill="1" applyBorder="1" applyAlignment="1">
      <alignment horizontal="right" vertical="center"/>
    </xf>
    <xf numFmtId="0" fontId="20" fillId="0" borderId="16" xfId="11" applyFont="1" applyBorder="1" applyAlignment="1">
      <alignment horizontal="right" vertical="center"/>
    </xf>
    <xf numFmtId="166" fontId="20" fillId="5" borderId="16" xfId="11" applyNumberFormat="1" applyFont="1" applyFill="1" applyBorder="1" applyAlignment="1">
      <alignment horizontal="right" vertical="center"/>
    </xf>
    <xf numFmtId="0" fontId="13" fillId="0" borderId="28" xfId="1" applyFont="1" applyBorder="1" applyAlignment="1">
      <alignment wrapText="1"/>
    </xf>
    <xf numFmtId="0" fontId="20" fillId="0" borderId="15" xfId="12" applyFont="1" applyBorder="1" applyAlignment="1">
      <alignment horizontal="right" vertical="center"/>
    </xf>
    <xf numFmtId="0" fontId="6" fillId="0" borderId="0" xfId="1" applyFont="1" applyFill="1" applyBorder="1" applyAlignment="1"/>
    <xf numFmtId="166" fontId="20" fillId="6" borderId="16" xfId="12" applyNumberFormat="1" applyFont="1" applyFill="1" applyBorder="1" applyAlignment="1">
      <alignment horizontal="right" vertical="center"/>
    </xf>
    <xf numFmtId="0" fontId="20" fillId="0" borderId="16" xfId="12" applyFont="1" applyBorder="1" applyAlignment="1">
      <alignment horizontal="right" vertical="center"/>
    </xf>
    <xf numFmtId="0" fontId="13" fillId="0" borderId="0" xfId="1" applyFont="1" applyFill="1" applyBorder="1" applyAlignment="1"/>
    <xf numFmtId="0" fontId="13" fillId="0" borderId="28" xfId="1" applyFont="1" applyBorder="1" applyAlignment="1">
      <alignment vertical="center"/>
    </xf>
    <xf numFmtId="173" fontId="0" fillId="3" borderId="0" xfId="0" applyNumberFormat="1" applyFill="1" applyAlignment="1"/>
    <xf numFmtId="0" fontId="0" fillId="3" borderId="0" xfId="0" applyFill="1" applyAlignment="1"/>
    <xf numFmtId="9" fontId="0" fillId="3" borderId="0" xfId="3" applyFont="1" applyFill="1" applyAlignment="1"/>
    <xf numFmtId="2" fontId="0" fillId="3" borderId="0" xfId="0" applyNumberFormat="1" applyFill="1" applyBorder="1" applyAlignment="1"/>
    <xf numFmtId="0" fontId="12" fillId="0" borderId="30" xfId="0" applyFont="1" applyFill="1" applyBorder="1" applyAlignment="1">
      <alignment wrapText="1"/>
    </xf>
    <xf numFmtId="2" fontId="0" fillId="3" borderId="0" xfId="0" applyNumberFormat="1" applyFill="1" applyAlignment="1"/>
    <xf numFmtId="0" fontId="16" fillId="0" borderId="0" xfId="1" applyFont="1" applyAlignment="1"/>
    <xf numFmtId="174" fontId="16" fillId="0" borderId="0" xfId="1" applyNumberFormat="1" applyFont="1" applyAlignment="1"/>
    <xf numFmtId="10" fontId="0" fillId="0" borderId="0" xfId="13" applyNumberFormat="1" applyFont="1" applyAlignment="1"/>
    <xf numFmtId="9" fontId="0" fillId="0" borderId="0" xfId="13" applyFont="1" applyAlignment="1"/>
    <xf numFmtId="9" fontId="0" fillId="0" borderId="0" xfId="13" applyNumberFormat="1" applyFont="1" applyAlignment="1"/>
    <xf numFmtId="173" fontId="0" fillId="0" borderId="0" xfId="13" applyNumberFormat="1" applyFont="1" applyAlignment="1"/>
    <xf numFmtId="173" fontId="6" fillId="0" borderId="0" xfId="1" applyNumberFormat="1" applyFont="1" applyAlignment="1"/>
    <xf numFmtId="0" fontId="2" fillId="0" borderId="24" xfId="4" applyFont="1" applyBorder="1" applyAlignment="1">
      <alignment horizontal="center" vertical="center" wrapText="1"/>
    </xf>
    <xf numFmtId="0" fontId="2" fillId="3" borderId="24" xfId="4" applyFont="1" applyFill="1" applyBorder="1" applyAlignment="1">
      <alignment horizontal="center" vertical="center" wrapText="1"/>
    </xf>
    <xf numFmtId="0" fontId="0" fillId="0" borderId="24" xfId="0" applyFont="1" applyBorder="1" applyAlignment="1"/>
    <xf numFmtId="0" fontId="1" fillId="0" borderId="24" xfId="0" applyFont="1" applyBorder="1" applyAlignment="1"/>
    <xf numFmtId="0" fontId="0" fillId="0" borderId="24" xfId="0" applyFont="1" applyBorder="1" applyAlignment="1">
      <alignment wrapText="1"/>
    </xf>
    <xf numFmtId="0" fontId="15" fillId="2" borderId="24" xfId="0" applyFont="1" applyFill="1" applyBorder="1" applyAlignment="1">
      <alignment vertical="center"/>
    </xf>
    <xf numFmtId="0" fontId="15" fillId="2" borderId="24" xfId="0" applyFont="1" applyFill="1" applyBorder="1" applyAlignment="1"/>
    <xf numFmtId="0" fontId="15" fillId="2" borderId="24" xfId="0" applyFont="1" applyFill="1" applyBorder="1" applyAlignment="1">
      <alignment wrapText="1"/>
    </xf>
    <xf numFmtId="0" fontId="2" fillId="0" borderId="24" xfId="0" applyFont="1" applyBorder="1" applyAlignment="1">
      <alignment vertical="center"/>
    </xf>
    <xf numFmtId="0" fontId="0" fillId="0" borderId="24" xfId="0" applyFont="1" applyFill="1" applyBorder="1" applyAlignment="1"/>
    <xf numFmtId="0" fontId="2" fillId="3" borderId="24" xfId="0" applyFont="1" applyFill="1" applyBorder="1" applyAlignment="1">
      <alignment vertical="center"/>
    </xf>
    <xf numFmtId="0" fontId="0" fillId="3" borderId="24" xfId="0" applyFont="1" applyFill="1" applyBorder="1" applyAlignment="1"/>
    <xf numFmtId="0" fontId="0" fillId="3" borderId="24" xfId="0" applyFont="1" applyFill="1" applyBorder="1" applyAlignment="1">
      <alignment horizontal="right" wrapText="1"/>
    </xf>
    <xf numFmtId="0" fontId="0" fillId="0" borderId="24" xfId="0" applyFont="1" applyBorder="1" applyAlignment="1">
      <alignment horizontal="right" wrapText="1"/>
    </xf>
  </cellXfs>
  <cellStyles count="14">
    <cellStyle name="Normal" xfId="0" builtinId="0"/>
    <cellStyle name="Normal 2" xfId="1"/>
    <cellStyle name="Normal 3" xfId="4"/>
    <cellStyle name="Normal_akses dosen" xfId="5"/>
    <cellStyle name="Normal_attitude dosen" xfId="11"/>
    <cellStyle name="Normal_attitude mhs" xfId="9"/>
    <cellStyle name="Normal_lembaga" xfId="12"/>
    <cellStyle name="Normal_lembaga_1" xfId="10"/>
    <cellStyle name="Normal_Sheet1" xfId="7"/>
    <cellStyle name="Normal_skill dosen" xfId="6"/>
    <cellStyle name="Normal_skill teknologi" xfId="8"/>
    <cellStyle name="Normal_SPSS lembaga deskriptif" xfId="2"/>
    <cellStyle name="Percent" xfId="3" builtinId="5"/>
    <cellStyle name="Percent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'lembaga olah2'!$G$2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olah2'!$H$2:$J$2</c:f>
              <c:numCache>
                <c:formatCode>0.00</c:formatCode>
                <c:ptCount val="3"/>
                <c:pt idx="0">
                  <c:v>4.5</c:v>
                </c:pt>
                <c:pt idx="1">
                  <c:v>4.2857142857142856</c:v>
                </c:pt>
                <c:pt idx="2">
                  <c:v>4.166666666666667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'lembaga olah2'!$G$3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olah2'!$H$3:$J$3</c:f>
              <c:numCache>
                <c:formatCode>0.00</c:formatCode>
                <c:ptCount val="3"/>
                <c:pt idx="0">
                  <c:v>4.4285714285714288</c:v>
                </c:pt>
                <c:pt idx="1">
                  <c:v>4.1428571428571432</c:v>
                </c:pt>
                <c:pt idx="2">
                  <c:v>4.3095238095238093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'lembaga olah2'!$G$4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olah2'!$H$4:$J$4</c:f>
              <c:numCache>
                <c:formatCode>0.00</c:formatCode>
                <c:ptCount val="3"/>
                <c:pt idx="0">
                  <c:v>4.4285714285714288</c:v>
                </c:pt>
                <c:pt idx="1">
                  <c:v>4</c:v>
                </c:pt>
                <c:pt idx="2">
                  <c:v>3.7857142857142856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'lembaga olah2'!$G$5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olah2'!$H$5:$J$5</c:f>
              <c:numCache>
                <c:formatCode>0.00</c:formatCode>
                <c:ptCount val="3"/>
                <c:pt idx="0">
                  <c:v>4.5714285714285712</c:v>
                </c:pt>
                <c:pt idx="1">
                  <c:v>3.7857142857142856</c:v>
                </c:pt>
                <c:pt idx="2">
                  <c:v>3.6190476190476191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'lembaga olah2'!$G$6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olah2'!$H$6:$J$6</c:f>
              <c:numCache>
                <c:formatCode>0.00</c:formatCode>
                <c:ptCount val="3"/>
                <c:pt idx="0">
                  <c:v>4.1428571428571432</c:v>
                </c:pt>
                <c:pt idx="1">
                  <c:v>3.5</c:v>
                </c:pt>
                <c:pt idx="2">
                  <c:v>3.5476190476190474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'lembaga olah2'!$G$7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olah2'!$H$7:$J$7</c:f>
              <c:numCache>
                <c:formatCode>0.00</c:formatCode>
                <c:ptCount val="3"/>
                <c:pt idx="0">
                  <c:v>4.4285714285714288</c:v>
                </c:pt>
                <c:pt idx="1">
                  <c:v>3.8571428571428572</c:v>
                </c:pt>
                <c:pt idx="2">
                  <c:v>3.4523809523809526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'lembaga olah2'!$G$8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olah2'!$H$8:$J$8</c:f>
              <c:numCache>
                <c:formatCode>0.00</c:formatCode>
                <c:ptCount val="3"/>
                <c:pt idx="0">
                  <c:v>4.1428571428571432</c:v>
                </c:pt>
                <c:pt idx="1">
                  <c:v>4.2142857142857144</c:v>
                </c:pt>
                <c:pt idx="2">
                  <c:v>4.0476190476190474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'lembaga olah2'!$G$9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olah2'!$H$9:$J$9</c:f>
              <c:numCache>
                <c:formatCode>0.00</c:formatCode>
                <c:ptCount val="3"/>
                <c:pt idx="0">
                  <c:v>4</c:v>
                </c:pt>
                <c:pt idx="1">
                  <c:v>3.7857142857142856</c:v>
                </c:pt>
                <c:pt idx="2">
                  <c:v>3.3095238095238093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'lembaga olah2'!$G$10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olah2'!$H$10:$J$10</c:f>
              <c:numCache>
                <c:formatCode>0.00</c:formatCode>
                <c:ptCount val="3"/>
                <c:pt idx="0">
                  <c:v>4.1428571428571432</c:v>
                </c:pt>
                <c:pt idx="1">
                  <c:v>3.7857142857142856</c:v>
                </c:pt>
                <c:pt idx="2">
                  <c:v>3.3571428571428572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'lembaga olah2'!$G$11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olah2'!$H$11:$J$11</c:f>
              <c:numCache>
                <c:formatCode>0.00</c:formatCode>
                <c:ptCount val="3"/>
                <c:pt idx="0">
                  <c:v>4.2857142857142856</c:v>
                </c:pt>
                <c:pt idx="1">
                  <c:v>4</c:v>
                </c:pt>
                <c:pt idx="2">
                  <c:v>3.7380952380952381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'lembaga olah2'!$G$12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olah2'!$H$12:$J$12</c:f>
              <c:numCache>
                <c:formatCode>0.00</c:formatCode>
                <c:ptCount val="3"/>
                <c:pt idx="0">
                  <c:v>4.4285714285714288</c:v>
                </c:pt>
                <c:pt idx="1">
                  <c:v>3.7142857142857144</c:v>
                </c:pt>
                <c:pt idx="2">
                  <c:v>3.6190476190476191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'lembaga olah2'!$G$13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olah2'!$H$13:$J$13</c:f>
              <c:numCache>
                <c:formatCode>0.00</c:formatCode>
                <c:ptCount val="3"/>
                <c:pt idx="0">
                  <c:v>4.2857142857142856</c:v>
                </c:pt>
                <c:pt idx="1">
                  <c:v>3.5714285714285716</c:v>
                </c:pt>
                <c:pt idx="2">
                  <c:v>3.5952380952380953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'lembaga olah2'!$G$14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olah2'!$H$14:$J$14</c:f>
              <c:numCache>
                <c:formatCode>0.00</c:formatCode>
                <c:ptCount val="3"/>
                <c:pt idx="0">
                  <c:v>4.4285714285714288</c:v>
                </c:pt>
                <c:pt idx="1">
                  <c:v>3.7142857142857144</c:v>
                </c:pt>
                <c:pt idx="2">
                  <c:v>3.6666666666666665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'lembaga olah2'!$G$15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olah2'!$H$15:$J$15</c:f>
              <c:numCache>
                <c:formatCode>0.00</c:formatCode>
                <c:ptCount val="3"/>
                <c:pt idx="0">
                  <c:v>4.4285714285714288</c:v>
                </c:pt>
                <c:pt idx="1">
                  <c:v>4</c:v>
                </c:pt>
                <c:pt idx="2">
                  <c:v>3.7380952380952381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'lembaga olah2'!$G$16</c:f>
              <c:strCache>
                <c:ptCount val="1"/>
                <c:pt idx="0">
                  <c:v>administrasi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'lembaga olah2'!$H$1:$J$1</c:f>
              <c:strCache>
                <c:ptCount val="3"/>
                <c:pt idx="0">
                  <c:v>AVGstruktural</c:v>
                </c:pt>
                <c:pt idx="1">
                  <c:v>AVGfungsional</c:v>
                </c:pt>
                <c:pt idx="2">
                  <c:v>AVGpelaksana</c:v>
                </c:pt>
              </c:strCache>
            </c:strRef>
          </c:cat>
          <c:val>
            <c:numRef>
              <c:f>'lembaga olah2'!$H$16:$J$16</c:f>
              <c:numCache>
                <c:formatCode>0.00</c:formatCode>
                <c:ptCount val="3"/>
                <c:pt idx="0">
                  <c:v>3</c:v>
                </c:pt>
                <c:pt idx="1">
                  <c:v>3.5714285714285716</c:v>
                </c:pt>
                <c:pt idx="2">
                  <c:v>3.8095238095238093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23568"/>
        <c:axId val="839027376"/>
      </c:lineChart>
      <c:catAx>
        <c:axId val="83902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27376"/>
        <c:crosses val="autoZero"/>
        <c:auto val="1"/>
        <c:lblAlgn val="ctr"/>
        <c:lblOffset val="100"/>
        <c:noMultiLvlLbl val="0"/>
      </c:catAx>
      <c:valAx>
        <c:axId val="83902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2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'lembaga olah2'!$G$17</c:f>
              <c:strCache>
                <c:ptCount val="1"/>
                <c:pt idx="0">
                  <c:v>finansial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olah2'!$H$17:$J$17</c:f>
              <c:numCache>
                <c:formatCode>0.00</c:formatCode>
                <c:ptCount val="3"/>
                <c:pt idx="0">
                  <c:v>3</c:v>
                </c:pt>
                <c:pt idx="1">
                  <c:v>2.8571428571428572</c:v>
                </c:pt>
                <c:pt idx="2">
                  <c:v>3.4047619047619047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'lembaga olah2'!$G$18</c:f>
              <c:strCache>
                <c:ptCount val="1"/>
                <c:pt idx="0">
                  <c:v>finansial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olah2'!$H$18:$J$18</c:f>
              <c:numCache>
                <c:formatCode>0.00</c:formatCode>
                <c:ptCount val="3"/>
                <c:pt idx="0">
                  <c:v>4.1428571428571432</c:v>
                </c:pt>
                <c:pt idx="1">
                  <c:v>3.5</c:v>
                </c:pt>
                <c:pt idx="2">
                  <c:v>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'lembaga olah2'!$G$19</c:f>
              <c:strCache>
                <c:ptCount val="1"/>
                <c:pt idx="0">
                  <c:v>SDM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olah2'!$H$19:$J$19</c:f>
              <c:numCache>
                <c:formatCode>0.00</c:formatCode>
                <c:ptCount val="3"/>
                <c:pt idx="0">
                  <c:v>2.8571428571428572</c:v>
                </c:pt>
                <c:pt idx="1">
                  <c:v>3</c:v>
                </c:pt>
                <c:pt idx="2">
                  <c:v>3.2619047619047619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'lembaga olah2'!$G$20</c:f>
              <c:strCache>
                <c:ptCount val="1"/>
                <c:pt idx="0">
                  <c:v>SDM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olah2'!$H$20:$J$20</c:f>
              <c:numCache>
                <c:formatCode>0.00</c:formatCode>
                <c:ptCount val="3"/>
                <c:pt idx="0">
                  <c:v>3</c:v>
                </c:pt>
                <c:pt idx="1">
                  <c:v>2.9285714285714284</c:v>
                </c:pt>
                <c:pt idx="2">
                  <c:v>3.0952380952380953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'lembaga olah2'!$G$21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olah2'!$H$21:$J$21</c:f>
              <c:numCache>
                <c:formatCode>0.00</c:formatCode>
                <c:ptCount val="3"/>
                <c:pt idx="0">
                  <c:v>3.1428571428571428</c:v>
                </c:pt>
                <c:pt idx="1">
                  <c:v>2.8571428571428572</c:v>
                </c:pt>
                <c:pt idx="2">
                  <c:v>3.0238095238095237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'lembaga olah2'!$G$22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olah2'!$H$22:$J$22</c:f>
              <c:numCache>
                <c:formatCode>0.00</c:formatCode>
                <c:ptCount val="3"/>
                <c:pt idx="0">
                  <c:v>1.8571428571428572</c:v>
                </c:pt>
                <c:pt idx="1">
                  <c:v>2.5</c:v>
                </c:pt>
                <c:pt idx="2">
                  <c:v>2.8333333333333335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'lembaga olah2'!$G$23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olah2'!$H$23:$J$23</c:f>
              <c:numCache>
                <c:formatCode>0.00</c:formatCode>
                <c:ptCount val="3"/>
                <c:pt idx="0">
                  <c:v>2</c:v>
                </c:pt>
                <c:pt idx="1">
                  <c:v>2.6428571428571428</c:v>
                </c:pt>
                <c:pt idx="2">
                  <c:v>2.7380952380952381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'lembaga olah2'!$G$24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olah2'!$H$24:$J$24</c:f>
              <c:numCache>
                <c:formatCode>0.00</c:formatCode>
                <c:ptCount val="3"/>
                <c:pt idx="0">
                  <c:v>2.1428571428571428</c:v>
                </c:pt>
                <c:pt idx="1">
                  <c:v>2.7857142857142856</c:v>
                </c:pt>
                <c:pt idx="2">
                  <c:v>2.9761904761904763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'lembaga olah2'!$G$25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olah2'!$H$25:$J$25</c:f>
              <c:numCache>
                <c:formatCode>0.00</c:formatCode>
                <c:ptCount val="3"/>
                <c:pt idx="0">
                  <c:v>2.3333333333333335</c:v>
                </c:pt>
                <c:pt idx="1">
                  <c:v>2.7142857142857144</c:v>
                </c:pt>
                <c:pt idx="2">
                  <c:v>2.8809523809523809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'lembaga olah2'!$G$26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olah2'!$H$26:$J$26</c:f>
              <c:numCache>
                <c:formatCode>0.00</c:formatCode>
                <c:ptCount val="3"/>
                <c:pt idx="0">
                  <c:v>4.1428571428571432</c:v>
                </c:pt>
                <c:pt idx="1">
                  <c:v>3.1428571428571428</c:v>
                </c:pt>
                <c:pt idx="2">
                  <c:v>3.4047619047619047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'lembaga olah2'!$G$27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olah2'!$H$27:$J$27</c:f>
              <c:numCache>
                <c:formatCode>0.00</c:formatCode>
                <c:ptCount val="3"/>
                <c:pt idx="0">
                  <c:v>2.7142857142857144</c:v>
                </c:pt>
                <c:pt idx="1">
                  <c:v>2.5714285714285716</c:v>
                </c:pt>
                <c:pt idx="2">
                  <c:v>3.2142857142857144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'lembaga olah2'!$G$28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olah2'!$H$28:$J$28</c:f>
              <c:numCache>
                <c:formatCode>0.00</c:formatCode>
                <c:ptCount val="3"/>
                <c:pt idx="0">
                  <c:v>2.5714285714285716</c:v>
                </c:pt>
                <c:pt idx="1">
                  <c:v>2.5</c:v>
                </c:pt>
                <c:pt idx="2">
                  <c:v>3.0238095238095237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'lembaga olah2'!$G$29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olah2'!$H$29:$J$29</c:f>
              <c:numCache>
                <c:formatCode>0.00</c:formatCode>
                <c:ptCount val="3"/>
                <c:pt idx="0">
                  <c:v>2.5714285714285716</c:v>
                </c:pt>
                <c:pt idx="1">
                  <c:v>3</c:v>
                </c:pt>
                <c:pt idx="2">
                  <c:v>3.1190476190476191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'lembaga olah2'!$G$30</c:f>
              <c:strCache>
                <c:ptCount val="1"/>
                <c:pt idx="0">
                  <c:v>infrastruktur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'lembaga olah2'!$H$30:$J$30</c:f>
              <c:numCache>
                <c:formatCode>0.00</c:formatCode>
                <c:ptCount val="3"/>
                <c:pt idx="0">
                  <c:v>3.1428571428571428</c:v>
                </c:pt>
                <c:pt idx="1">
                  <c:v>2.7857142857142856</c:v>
                </c:pt>
                <c:pt idx="2">
                  <c:v>3.1666666666666665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1559328"/>
        <c:axId val="1091565312"/>
      </c:lineChart>
      <c:catAx>
        <c:axId val="109155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565312"/>
        <c:crosses val="autoZero"/>
        <c:auto val="1"/>
        <c:lblAlgn val="ctr"/>
        <c:lblOffset val="100"/>
        <c:noMultiLvlLbl val="0"/>
      </c:catAx>
      <c:valAx>
        <c:axId val="109156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55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2529840</xdr:colOff>
      <xdr:row>1</xdr:row>
      <xdr:rowOff>0</xdr:rowOff>
    </xdr:from>
    <xdr:to>
      <xdr:col>1</xdr:col>
      <xdr:colOff>7459980</xdr:colOff>
      <xdr:row>13</xdr:row>
      <xdr:rowOff>106680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388620</xdr:colOff>
      <xdr:row>0</xdr:row>
      <xdr:rowOff>0</xdr:rowOff>
    </xdr:from>
    <xdr:to>
      <xdr:col>9</xdr:col>
      <xdr:colOff>281940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5"/>
  <sheetViews>
    <sheetView topLeftCell="A64" workbookViewId="0">
      <selection activeCell="B73" sqref="B73"/>
    </sheetView>
  </sheetViews>
  <sheetFormatPr defaultRowHeight="13.2" x14ac:dyDescent="0.25"/>
  <cols>
    <col min="1" max="1" width="6.5546875" style="111" customWidth="1"/>
    <col min="2" max="2" width="91" style="111" customWidth="1"/>
    <col min="3" max="3" width="8.88671875" style="111"/>
    <col min="4" max="4" width="46.44140625" style="111" bestFit="1" customWidth="1"/>
    <col min="5" max="5" width="13" style="111" customWidth="1"/>
    <col min="6" max="16384" width="8.88671875" style="111"/>
  </cols>
  <sheetData>
    <row r="1" spans="1:26" ht="27" thickBot="1" x14ac:dyDescent="0.3">
      <c r="A1" s="106" t="s">
        <v>238</v>
      </c>
      <c r="B1" s="107" t="s">
        <v>541</v>
      </c>
      <c r="C1" s="107" t="s">
        <v>542</v>
      </c>
      <c r="D1" s="107" t="s">
        <v>300</v>
      </c>
      <c r="E1" s="108" t="s">
        <v>543</v>
      </c>
      <c r="F1" s="109" t="s">
        <v>544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</row>
    <row r="2" spans="1:26" ht="13.8" x14ac:dyDescent="0.25">
      <c r="A2" s="112" t="s">
        <v>308</v>
      </c>
      <c r="B2" s="113" t="s">
        <v>6</v>
      </c>
      <c r="C2" s="114" t="s">
        <v>545</v>
      </c>
      <c r="D2" s="114" t="s">
        <v>546</v>
      </c>
      <c r="E2" s="115" t="s">
        <v>547</v>
      </c>
    </row>
    <row r="3" spans="1:26" ht="13.8" x14ac:dyDescent="0.25">
      <c r="A3" s="112" t="s">
        <v>310</v>
      </c>
      <c r="B3" s="113" t="s">
        <v>7</v>
      </c>
      <c r="C3" s="114" t="s">
        <v>545</v>
      </c>
      <c r="D3" s="114" t="s">
        <v>546</v>
      </c>
      <c r="E3" s="111" t="s">
        <v>223</v>
      </c>
    </row>
    <row r="4" spans="1:26" ht="13.8" x14ac:dyDescent="0.25">
      <c r="A4" s="112" t="s">
        <v>312</v>
      </c>
      <c r="B4" s="113" t="s">
        <v>269</v>
      </c>
      <c r="C4" s="114" t="s">
        <v>545</v>
      </c>
      <c r="D4" s="114" t="s">
        <v>546</v>
      </c>
      <c r="E4" s="115" t="s">
        <v>548</v>
      </c>
    </row>
    <row r="5" spans="1:26" ht="13.8" x14ac:dyDescent="0.25">
      <c r="A5" s="112" t="s">
        <v>315</v>
      </c>
      <c r="B5" s="113" t="s">
        <v>8</v>
      </c>
      <c r="C5" s="114" t="s">
        <v>545</v>
      </c>
      <c r="D5" s="114" t="s">
        <v>546</v>
      </c>
      <c r="E5" s="111" t="s">
        <v>223</v>
      </c>
    </row>
    <row r="6" spans="1:26" ht="13.8" x14ac:dyDescent="0.25">
      <c r="A6" s="112" t="s">
        <v>318</v>
      </c>
      <c r="B6" s="113" t="s">
        <v>9</v>
      </c>
      <c r="C6" s="114" t="s">
        <v>545</v>
      </c>
      <c r="D6" s="114" t="s">
        <v>549</v>
      </c>
      <c r="E6" s="111" t="s">
        <v>223</v>
      </c>
    </row>
    <row r="7" spans="1:26" ht="13.8" x14ac:dyDescent="0.25">
      <c r="A7" s="112" t="s">
        <v>319</v>
      </c>
      <c r="B7" s="113" t="s">
        <v>270</v>
      </c>
      <c r="C7" s="114" t="s">
        <v>545</v>
      </c>
      <c r="D7" s="114" t="s">
        <v>549</v>
      </c>
      <c r="E7" s="111" t="s">
        <v>223</v>
      </c>
    </row>
    <row r="8" spans="1:26" ht="13.8" x14ac:dyDescent="0.25">
      <c r="A8" s="112" t="s">
        <v>321</v>
      </c>
      <c r="B8" s="113" t="s">
        <v>271</v>
      </c>
      <c r="C8" s="114" t="s">
        <v>545</v>
      </c>
      <c r="D8" s="114" t="s">
        <v>550</v>
      </c>
      <c r="E8" s="115" t="s">
        <v>548</v>
      </c>
    </row>
    <row r="9" spans="1:26" ht="13.8" x14ac:dyDescent="0.25">
      <c r="A9" s="112" t="s">
        <v>322</v>
      </c>
      <c r="B9" s="113" t="s">
        <v>10</v>
      </c>
      <c r="C9" s="114" t="s">
        <v>545</v>
      </c>
      <c r="D9" s="114" t="s">
        <v>550</v>
      </c>
      <c r="E9" s="111" t="s">
        <v>223</v>
      </c>
    </row>
    <row r="10" spans="1:26" ht="13.8" x14ac:dyDescent="0.25">
      <c r="A10" s="112" t="s">
        <v>326</v>
      </c>
      <c r="B10" s="113" t="s">
        <v>272</v>
      </c>
      <c r="C10" s="114" t="s">
        <v>545</v>
      </c>
      <c r="D10" s="114" t="s">
        <v>551</v>
      </c>
      <c r="E10" s="115" t="s">
        <v>548</v>
      </c>
      <c r="F10" s="116" t="s">
        <v>552</v>
      </c>
    </row>
    <row r="11" spans="1:26" ht="13.8" x14ac:dyDescent="0.25">
      <c r="A11" s="112" t="s">
        <v>328</v>
      </c>
      <c r="B11" s="113" t="s">
        <v>273</v>
      </c>
      <c r="C11" s="114" t="s">
        <v>545</v>
      </c>
      <c r="D11" s="114" t="s">
        <v>551</v>
      </c>
      <c r="E11" s="115" t="s">
        <v>548</v>
      </c>
      <c r="F11" s="117" t="s">
        <v>552</v>
      </c>
    </row>
    <row r="12" spans="1:26" ht="13.8" x14ac:dyDescent="0.25">
      <c r="A12" s="112" t="s">
        <v>329</v>
      </c>
      <c r="B12" s="113" t="s">
        <v>274</v>
      </c>
      <c r="C12" s="114" t="s">
        <v>545</v>
      </c>
      <c r="D12" s="114" t="s">
        <v>551</v>
      </c>
      <c r="E12" s="115" t="s">
        <v>548</v>
      </c>
      <c r="F12" s="117" t="s">
        <v>552</v>
      </c>
    </row>
    <row r="13" spans="1:26" ht="26.4" x14ac:dyDescent="0.25">
      <c r="A13" s="112" t="s">
        <v>330</v>
      </c>
      <c r="B13" s="113" t="s">
        <v>275</v>
      </c>
      <c r="C13" s="114" t="s">
        <v>545</v>
      </c>
      <c r="D13" s="114" t="s">
        <v>551</v>
      </c>
      <c r="E13" s="111" t="s">
        <v>223</v>
      </c>
      <c r="F13" s="117" t="s">
        <v>553</v>
      </c>
    </row>
    <row r="14" spans="1:26" ht="13.8" x14ac:dyDescent="0.25">
      <c r="A14" s="112" t="s">
        <v>332</v>
      </c>
      <c r="B14" s="113" t="s">
        <v>554</v>
      </c>
      <c r="C14" s="114" t="s">
        <v>545</v>
      </c>
      <c r="D14" s="114" t="s">
        <v>555</v>
      </c>
      <c r="E14" s="115" t="s">
        <v>548</v>
      </c>
      <c r="F14" s="117" t="s">
        <v>552</v>
      </c>
    </row>
    <row r="15" spans="1:26" ht="13.8" x14ac:dyDescent="0.25">
      <c r="A15" s="112" t="s">
        <v>335</v>
      </c>
      <c r="B15" s="113" t="s">
        <v>556</v>
      </c>
      <c r="C15" s="114" t="s">
        <v>545</v>
      </c>
      <c r="D15" s="114" t="s">
        <v>555</v>
      </c>
      <c r="E15" s="115" t="s">
        <v>548</v>
      </c>
      <c r="F15" s="118">
        <v>3.6690689554528262E-2</v>
      </c>
    </row>
    <row r="16" spans="1:26" ht="13.8" x14ac:dyDescent="0.25">
      <c r="A16" s="112" t="s">
        <v>336</v>
      </c>
      <c r="B16" s="113" t="s">
        <v>557</v>
      </c>
      <c r="C16" s="114" t="s">
        <v>545</v>
      </c>
      <c r="D16" s="114" t="s">
        <v>555</v>
      </c>
      <c r="E16" s="115" t="s">
        <v>548</v>
      </c>
      <c r="F16" s="117" t="s">
        <v>552</v>
      </c>
    </row>
    <row r="17" spans="1:6" ht="13.8" x14ac:dyDescent="0.25">
      <c r="A17" s="112" t="s">
        <v>337</v>
      </c>
      <c r="B17" s="113" t="s">
        <v>277</v>
      </c>
      <c r="C17" s="114" t="s">
        <v>545</v>
      </c>
      <c r="D17" s="114" t="s">
        <v>555</v>
      </c>
      <c r="E17" s="115" t="s">
        <v>548</v>
      </c>
      <c r="F17" s="118">
        <v>-6.3809894877440418E-2</v>
      </c>
    </row>
    <row r="18" spans="1:6" ht="13.8" x14ac:dyDescent="0.25">
      <c r="A18" s="112" t="s">
        <v>338</v>
      </c>
      <c r="B18" s="113" t="s">
        <v>278</v>
      </c>
      <c r="C18" s="114" t="s">
        <v>545</v>
      </c>
      <c r="D18" s="114" t="s">
        <v>555</v>
      </c>
      <c r="E18" s="115" t="s">
        <v>548</v>
      </c>
      <c r="F18" s="117" t="s">
        <v>552</v>
      </c>
    </row>
    <row r="19" spans="1:6" ht="26.4" x14ac:dyDescent="0.25">
      <c r="A19" s="112" t="s">
        <v>339</v>
      </c>
      <c r="B19" s="113" t="s">
        <v>558</v>
      </c>
      <c r="C19" s="114" t="s">
        <v>545</v>
      </c>
      <c r="D19" s="114" t="s">
        <v>555</v>
      </c>
      <c r="E19" s="111" t="s">
        <v>223</v>
      </c>
      <c r="F19" s="117" t="s">
        <v>559</v>
      </c>
    </row>
    <row r="20" spans="1:6" ht="13.8" x14ac:dyDescent="0.25">
      <c r="A20" s="112" t="s">
        <v>341</v>
      </c>
      <c r="B20" s="113" t="s">
        <v>281</v>
      </c>
      <c r="C20" s="114" t="s">
        <v>545</v>
      </c>
      <c r="D20" s="114" t="s">
        <v>555</v>
      </c>
      <c r="E20" s="111" t="s">
        <v>223</v>
      </c>
      <c r="F20" s="117" t="s">
        <v>560</v>
      </c>
    </row>
    <row r="21" spans="1:6" ht="13.8" x14ac:dyDescent="0.25">
      <c r="A21" s="112" t="s">
        <v>343</v>
      </c>
      <c r="B21" s="113" t="s">
        <v>282</v>
      </c>
      <c r="C21" s="114" t="s">
        <v>545</v>
      </c>
      <c r="D21" s="114" t="s">
        <v>555</v>
      </c>
      <c r="E21" s="111" t="s">
        <v>223</v>
      </c>
      <c r="F21" s="117" t="s">
        <v>561</v>
      </c>
    </row>
    <row r="22" spans="1:6" ht="13.8" x14ac:dyDescent="0.25">
      <c r="A22" s="112" t="s">
        <v>345</v>
      </c>
      <c r="B22" s="113" t="s">
        <v>562</v>
      </c>
      <c r="C22" s="114" t="s">
        <v>545</v>
      </c>
      <c r="D22" s="114" t="s">
        <v>555</v>
      </c>
      <c r="E22" s="111" t="s">
        <v>223</v>
      </c>
      <c r="F22" s="117" t="s">
        <v>563</v>
      </c>
    </row>
    <row r="23" spans="1:6" ht="13.8" x14ac:dyDescent="0.25">
      <c r="A23" s="112" t="s">
        <v>347</v>
      </c>
      <c r="B23" s="113" t="s">
        <v>564</v>
      </c>
      <c r="C23" s="114" t="s">
        <v>545</v>
      </c>
      <c r="D23" s="114" t="s">
        <v>565</v>
      </c>
      <c r="E23" s="115" t="s">
        <v>548</v>
      </c>
      <c r="F23" s="117" t="s">
        <v>552</v>
      </c>
    </row>
    <row r="24" spans="1:6" ht="13.8" x14ac:dyDescent="0.25">
      <c r="A24" s="112" t="s">
        <v>349</v>
      </c>
      <c r="B24" s="113" t="s">
        <v>285</v>
      </c>
      <c r="C24" s="114" t="s">
        <v>545</v>
      </c>
      <c r="D24" s="114" t="s">
        <v>565</v>
      </c>
      <c r="E24" s="111" t="s">
        <v>223</v>
      </c>
      <c r="F24" s="117" t="s">
        <v>566</v>
      </c>
    </row>
    <row r="25" spans="1:6" ht="13.8" x14ac:dyDescent="0.25">
      <c r="A25" s="112" t="s">
        <v>350</v>
      </c>
      <c r="B25" s="113" t="s">
        <v>19</v>
      </c>
      <c r="C25" s="114" t="s">
        <v>545</v>
      </c>
      <c r="D25" s="114" t="s">
        <v>565</v>
      </c>
      <c r="E25" s="115" t="s">
        <v>548</v>
      </c>
      <c r="F25" s="118">
        <v>3.6690689554528269E-2</v>
      </c>
    </row>
    <row r="26" spans="1:6" ht="13.8" x14ac:dyDescent="0.25">
      <c r="A26" s="112" t="s">
        <v>352</v>
      </c>
      <c r="B26" s="113" t="s">
        <v>567</v>
      </c>
      <c r="C26" s="114" t="s">
        <v>545</v>
      </c>
      <c r="D26" s="114" t="s">
        <v>565</v>
      </c>
      <c r="E26" s="111" t="s">
        <v>223</v>
      </c>
      <c r="F26" s="117" t="s">
        <v>568</v>
      </c>
    </row>
    <row r="27" spans="1:6" ht="13.8" x14ac:dyDescent="0.25">
      <c r="A27" s="112" t="s">
        <v>354</v>
      </c>
      <c r="B27" s="113" t="s">
        <v>569</v>
      </c>
      <c r="C27" s="114" t="s">
        <v>545</v>
      </c>
      <c r="D27" s="114" t="s">
        <v>565</v>
      </c>
      <c r="E27" s="115" t="s">
        <v>548</v>
      </c>
      <c r="F27" s="117" t="s">
        <v>552</v>
      </c>
    </row>
    <row r="28" spans="1:6" ht="13.8" x14ac:dyDescent="0.25">
      <c r="A28" s="112" t="s">
        <v>355</v>
      </c>
      <c r="B28" s="113" t="s">
        <v>291</v>
      </c>
      <c r="C28" s="114" t="s">
        <v>545</v>
      </c>
      <c r="D28" s="114" t="s">
        <v>565</v>
      </c>
      <c r="E28" s="111" t="s">
        <v>223</v>
      </c>
      <c r="F28" s="117" t="s">
        <v>570</v>
      </c>
    </row>
    <row r="29" spans="1:6" ht="13.8" x14ac:dyDescent="0.25">
      <c r="A29" s="112" t="s">
        <v>365</v>
      </c>
      <c r="B29" s="113" t="s">
        <v>571</v>
      </c>
      <c r="C29" s="114" t="s">
        <v>572</v>
      </c>
      <c r="D29" s="114" t="s">
        <v>573</v>
      </c>
      <c r="E29" s="111" t="s">
        <v>223</v>
      </c>
      <c r="F29" s="119" t="s">
        <v>574</v>
      </c>
    </row>
    <row r="30" spans="1:6" ht="13.8" x14ac:dyDescent="0.25">
      <c r="A30" s="112" t="s">
        <v>367</v>
      </c>
      <c r="B30" s="113" t="s">
        <v>575</v>
      </c>
      <c r="C30" s="114" t="s">
        <v>572</v>
      </c>
      <c r="D30" s="114" t="s">
        <v>573</v>
      </c>
      <c r="E30" s="111" t="s">
        <v>223</v>
      </c>
      <c r="F30" s="120" t="s">
        <v>576</v>
      </c>
    </row>
    <row r="31" spans="1:6" ht="13.8" x14ac:dyDescent="0.25">
      <c r="A31" s="112" t="s">
        <v>369</v>
      </c>
      <c r="B31" s="113" t="s">
        <v>577</v>
      </c>
      <c r="C31" s="114" t="s">
        <v>572</v>
      </c>
      <c r="D31" s="114" t="s">
        <v>573</v>
      </c>
      <c r="E31" s="111" t="s">
        <v>223</v>
      </c>
      <c r="F31" s="120" t="s">
        <v>578</v>
      </c>
    </row>
    <row r="32" spans="1:6" ht="13.8" x14ac:dyDescent="0.25">
      <c r="A32" s="112" t="s">
        <v>371</v>
      </c>
      <c r="B32" s="113" t="s">
        <v>579</v>
      </c>
      <c r="C32" s="114" t="s">
        <v>572</v>
      </c>
      <c r="D32" s="114" t="s">
        <v>573</v>
      </c>
      <c r="E32" s="111" t="s">
        <v>223</v>
      </c>
      <c r="F32" s="120" t="s">
        <v>580</v>
      </c>
    </row>
    <row r="33" spans="1:6" ht="13.8" x14ac:dyDescent="0.25">
      <c r="A33" s="112" t="s">
        <v>373</v>
      </c>
      <c r="B33" s="113" t="s">
        <v>581</v>
      </c>
      <c r="C33" s="114" t="s">
        <v>572</v>
      </c>
      <c r="D33" s="114" t="s">
        <v>573</v>
      </c>
      <c r="E33" s="111" t="s">
        <v>223</v>
      </c>
      <c r="F33" s="120" t="s">
        <v>582</v>
      </c>
    </row>
    <row r="34" spans="1:6" ht="13.8" x14ac:dyDescent="0.25">
      <c r="A34" s="112" t="s">
        <v>375</v>
      </c>
      <c r="B34" s="113" t="s">
        <v>583</v>
      </c>
      <c r="C34" s="114" t="s">
        <v>572</v>
      </c>
      <c r="D34" s="114" t="s">
        <v>573</v>
      </c>
      <c r="E34" s="121" t="s">
        <v>548</v>
      </c>
      <c r="F34" s="93">
        <v>0.17046982258000151</v>
      </c>
    </row>
    <row r="35" spans="1:6" ht="26.4" x14ac:dyDescent="0.25">
      <c r="A35" s="112" t="s">
        <v>376</v>
      </c>
      <c r="B35" s="113" t="s">
        <v>584</v>
      </c>
      <c r="C35" s="114" t="s">
        <v>572</v>
      </c>
      <c r="D35" s="114" t="s">
        <v>573</v>
      </c>
      <c r="E35" s="111" t="s">
        <v>223</v>
      </c>
      <c r="F35" s="120" t="s">
        <v>585</v>
      </c>
    </row>
    <row r="36" spans="1:6" ht="13.8" x14ac:dyDescent="0.25">
      <c r="A36" s="112" t="s">
        <v>378</v>
      </c>
      <c r="B36" s="113" t="s">
        <v>586</v>
      </c>
      <c r="C36" s="114" t="s">
        <v>572</v>
      </c>
      <c r="D36" s="114" t="s">
        <v>573</v>
      </c>
      <c r="E36" s="111" t="s">
        <v>223</v>
      </c>
      <c r="F36" s="120" t="s">
        <v>587</v>
      </c>
    </row>
    <row r="37" spans="1:6" ht="13.8" x14ac:dyDescent="0.25">
      <c r="A37" s="112" t="s">
        <v>380</v>
      </c>
      <c r="B37" s="113" t="s">
        <v>588</v>
      </c>
      <c r="C37" s="114" t="s">
        <v>572</v>
      </c>
      <c r="D37" s="114" t="s">
        <v>573</v>
      </c>
      <c r="E37" s="111" t="s">
        <v>223</v>
      </c>
      <c r="F37" s="120" t="s">
        <v>589</v>
      </c>
    </row>
    <row r="38" spans="1:6" ht="13.8" x14ac:dyDescent="0.25">
      <c r="A38" s="112" t="s">
        <v>382</v>
      </c>
      <c r="B38" s="113" t="s">
        <v>590</v>
      </c>
      <c r="C38" s="114" t="s">
        <v>572</v>
      </c>
      <c r="D38" s="114" t="s">
        <v>591</v>
      </c>
      <c r="E38" s="111" t="s">
        <v>223</v>
      </c>
      <c r="F38" s="120" t="s">
        <v>592</v>
      </c>
    </row>
    <row r="39" spans="1:6" ht="13.8" x14ac:dyDescent="0.25">
      <c r="A39" s="112" t="s">
        <v>384</v>
      </c>
      <c r="B39" s="113" t="s">
        <v>593</v>
      </c>
      <c r="C39" s="114" t="s">
        <v>572</v>
      </c>
      <c r="D39" s="114" t="s">
        <v>591</v>
      </c>
      <c r="E39" s="111" t="s">
        <v>223</v>
      </c>
      <c r="F39" s="120" t="s">
        <v>594</v>
      </c>
    </row>
    <row r="40" spans="1:6" ht="13.8" x14ac:dyDescent="0.25">
      <c r="A40" s="112" t="s">
        <v>386</v>
      </c>
      <c r="B40" s="113" t="s">
        <v>595</v>
      </c>
      <c r="C40" s="114" t="s">
        <v>572</v>
      </c>
      <c r="D40" s="114" t="s">
        <v>591</v>
      </c>
      <c r="E40" s="111" t="s">
        <v>223</v>
      </c>
      <c r="F40" s="120" t="s">
        <v>596</v>
      </c>
    </row>
    <row r="41" spans="1:6" ht="13.8" x14ac:dyDescent="0.25">
      <c r="A41" s="112" t="s">
        <v>388</v>
      </c>
      <c r="B41" s="113" t="s">
        <v>597</v>
      </c>
      <c r="C41" s="114" t="s">
        <v>572</v>
      </c>
      <c r="D41" s="114" t="s">
        <v>591</v>
      </c>
      <c r="E41" s="111" t="s">
        <v>223</v>
      </c>
      <c r="F41" s="120" t="s">
        <v>559</v>
      </c>
    </row>
    <row r="42" spans="1:6" ht="13.8" x14ac:dyDescent="0.25">
      <c r="A42" s="112" t="s">
        <v>390</v>
      </c>
      <c r="B42" s="113" t="s">
        <v>598</v>
      </c>
      <c r="C42" s="114" t="s">
        <v>572</v>
      </c>
      <c r="D42" s="114" t="s">
        <v>591</v>
      </c>
      <c r="E42" s="111" t="s">
        <v>223</v>
      </c>
      <c r="F42" s="120" t="s">
        <v>479</v>
      </c>
    </row>
    <row r="43" spans="1:6" ht="26.4" x14ac:dyDescent="0.25">
      <c r="A43" s="112" t="s">
        <v>392</v>
      </c>
      <c r="B43" s="113" t="s">
        <v>599</v>
      </c>
      <c r="C43" s="114" t="s">
        <v>572</v>
      </c>
      <c r="D43" s="114" t="s">
        <v>600</v>
      </c>
      <c r="E43" s="111" t="s">
        <v>223</v>
      </c>
      <c r="F43" s="120" t="s">
        <v>601</v>
      </c>
    </row>
    <row r="44" spans="1:6" ht="13.8" x14ac:dyDescent="0.25">
      <c r="A44" s="112" t="s">
        <v>394</v>
      </c>
      <c r="B44" s="113" t="s">
        <v>602</v>
      </c>
      <c r="C44" s="114" t="s">
        <v>572</v>
      </c>
      <c r="D44" s="114" t="s">
        <v>600</v>
      </c>
      <c r="E44" s="111" t="s">
        <v>223</v>
      </c>
      <c r="F44" s="120" t="s">
        <v>603</v>
      </c>
    </row>
    <row r="45" spans="1:6" ht="26.4" x14ac:dyDescent="0.25">
      <c r="A45" s="112" t="s">
        <v>396</v>
      </c>
      <c r="B45" s="113" t="s">
        <v>604</v>
      </c>
      <c r="C45" s="114" t="s">
        <v>572</v>
      </c>
      <c r="D45" s="114" t="s">
        <v>600</v>
      </c>
      <c r="E45" s="111" t="s">
        <v>223</v>
      </c>
      <c r="F45" s="120" t="s">
        <v>490</v>
      </c>
    </row>
    <row r="46" spans="1:6" ht="13.8" x14ac:dyDescent="0.25">
      <c r="A46" s="112" t="s">
        <v>398</v>
      </c>
      <c r="B46" s="113" t="s">
        <v>605</v>
      </c>
      <c r="C46" s="114" t="s">
        <v>572</v>
      </c>
      <c r="D46" s="114" t="s">
        <v>600</v>
      </c>
      <c r="E46" s="111" t="s">
        <v>223</v>
      </c>
      <c r="F46" s="120" t="s">
        <v>606</v>
      </c>
    </row>
    <row r="47" spans="1:6" ht="13.8" x14ac:dyDescent="0.25">
      <c r="A47" s="112" t="s">
        <v>400</v>
      </c>
      <c r="B47" s="113" t="s">
        <v>607</v>
      </c>
      <c r="C47" s="114" t="s">
        <v>572</v>
      </c>
      <c r="D47" s="114" t="s">
        <v>600</v>
      </c>
      <c r="E47" s="111" t="s">
        <v>223</v>
      </c>
      <c r="F47" s="120" t="s">
        <v>608</v>
      </c>
    </row>
    <row r="48" spans="1:6" ht="26.4" x14ac:dyDescent="0.25">
      <c r="A48" s="112" t="s">
        <v>402</v>
      </c>
      <c r="B48" s="113" t="s">
        <v>609</v>
      </c>
      <c r="C48" s="114" t="s">
        <v>572</v>
      </c>
      <c r="D48" s="114" t="s">
        <v>610</v>
      </c>
      <c r="E48" s="111" t="s">
        <v>223</v>
      </c>
      <c r="F48" s="120" t="s">
        <v>611</v>
      </c>
    </row>
    <row r="49" spans="1:6" ht="13.8" x14ac:dyDescent="0.25">
      <c r="A49" s="112" t="s">
        <v>403</v>
      </c>
      <c r="B49" s="113" t="s">
        <v>612</v>
      </c>
      <c r="C49" s="114" t="s">
        <v>572</v>
      </c>
      <c r="D49" s="114" t="s">
        <v>610</v>
      </c>
      <c r="E49" s="111" t="s">
        <v>223</v>
      </c>
      <c r="F49" s="120" t="s">
        <v>613</v>
      </c>
    </row>
    <row r="50" spans="1:6" ht="13.8" x14ac:dyDescent="0.25">
      <c r="A50" s="112" t="s">
        <v>404</v>
      </c>
      <c r="B50" s="113" t="s">
        <v>614</v>
      </c>
      <c r="C50" s="114" t="s">
        <v>572</v>
      </c>
      <c r="D50" s="114" t="s">
        <v>610</v>
      </c>
      <c r="E50" s="111" t="s">
        <v>223</v>
      </c>
      <c r="F50" s="120" t="s">
        <v>615</v>
      </c>
    </row>
    <row r="51" spans="1:6" ht="13.8" x14ac:dyDescent="0.25">
      <c r="A51" s="112" t="s">
        <v>406</v>
      </c>
      <c r="B51" s="113" t="s">
        <v>616</v>
      </c>
      <c r="C51" s="114" t="s">
        <v>572</v>
      </c>
      <c r="D51" s="114" t="s">
        <v>610</v>
      </c>
      <c r="E51" s="111" t="s">
        <v>223</v>
      </c>
      <c r="F51" s="120" t="s">
        <v>617</v>
      </c>
    </row>
    <row r="52" spans="1:6" ht="13.8" x14ac:dyDescent="0.25">
      <c r="A52" s="112" t="s">
        <v>408</v>
      </c>
      <c r="B52" s="113" t="s">
        <v>618</v>
      </c>
      <c r="C52" s="114" t="s">
        <v>572</v>
      </c>
      <c r="D52" s="114" t="s">
        <v>610</v>
      </c>
      <c r="E52" s="111" t="s">
        <v>223</v>
      </c>
      <c r="F52" s="120" t="s">
        <v>617</v>
      </c>
    </row>
    <row r="53" spans="1:6" ht="13.8" x14ac:dyDescent="0.25">
      <c r="A53" s="112" t="s">
        <v>410</v>
      </c>
      <c r="B53" s="122" t="s">
        <v>619</v>
      </c>
      <c r="C53" s="114" t="s">
        <v>572</v>
      </c>
      <c r="D53" s="114" t="s">
        <v>610</v>
      </c>
      <c r="E53" s="111" t="s">
        <v>223</v>
      </c>
      <c r="F53" s="120" t="s">
        <v>620</v>
      </c>
    </row>
    <row r="54" spans="1:6" x14ac:dyDescent="0.25">
      <c r="A54" s="123"/>
      <c r="B54" s="124" t="s">
        <v>621</v>
      </c>
      <c r="C54" s="125"/>
      <c r="D54" s="125"/>
    </row>
    <row r="55" spans="1:6" ht="15.6" x14ac:dyDescent="0.25">
      <c r="A55" s="126" t="s">
        <v>308</v>
      </c>
      <c r="B55" s="113" t="s">
        <v>6</v>
      </c>
      <c r="C55" s="114" t="s">
        <v>545</v>
      </c>
      <c r="D55" s="114" t="s">
        <v>546</v>
      </c>
      <c r="E55" s="115" t="s">
        <v>548</v>
      </c>
      <c r="F55" s="75" t="s">
        <v>622</v>
      </c>
    </row>
    <row r="56" spans="1:6" ht="15.6" x14ac:dyDescent="0.25">
      <c r="A56" s="126" t="s">
        <v>310</v>
      </c>
      <c r="B56" s="113" t="s">
        <v>7</v>
      </c>
      <c r="C56" s="114" t="s">
        <v>545</v>
      </c>
      <c r="D56" s="114" t="s">
        <v>546</v>
      </c>
      <c r="E56" s="111" t="s">
        <v>223</v>
      </c>
      <c r="F56" s="127" t="s">
        <v>623</v>
      </c>
    </row>
    <row r="57" spans="1:6" ht="15.6" x14ac:dyDescent="0.25">
      <c r="A57" s="126" t="s">
        <v>312</v>
      </c>
      <c r="B57" s="113" t="s">
        <v>269</v>
      </c>
      <c r="C57" s="114" t="s">
        <v>545</v>
      </c>
      <c r="D57" s="114" t="s">
        <v>546</v>
      </c>
      <c r="E57" s="115" t="s">
        <v>548</v>
      </c>
      <c r="F57" s="75" t="s">
        <v>622</v>
      </c>
    </row>
    <row r="58" spans="1:6" ht="15.6" x14ac:dyDescent="0.25">
      <c r="A58" s="126" t="s">
        <v>315</v>
      </c>
      <c r="B58" s="113" t="s">
        <v>8</v>
      </c>
      <c r="C58" s="114" t="s">
        <v>545</v>
      </c>
      <c r="D58" s="114" t="s">
        <v>546</v>
      </c>
      <c r="E58" s="111" t="s">
        <v>223</v>
      </c>
      <c r="F58" s="127" t="s">
        <v>624</v>
      </c>
    </row>
    <row r="59" spans="1:6" ht="15.6" x14ac:dyDescent="0.25">
      <c r="A59" s="126" t="s">
        <v>318</v>
      </c>
      <c r="B59" s="113" t="s">
        <v>9</v>
      </c>
      <c r="C59" s="114" t="s">
        <v>545</v>
      </c>
      <c r="D59" s="114" t="s">
        <v>549</v>
      </c>
      <c r="E59" s="111" t="s">
        <v>223</v>
      </c>
      <c r="F59" s="127" t="s">
        <v>624</v>
      </c>
    </row>
    <row r="60" spans="1:6" ht="15.6" x14ac:dyDescent="0.25">
      <c r="A60" s="126" t="s">
        <v>319</v>
      </c>
      <c r="B60" s="113" t="s">
        <v>270</v>
      </c>
      <c r="C60" s="114" t="s">
        <v>545</v>
      </c>
      <c r="D60" s="114" t="s">
        <v>549</v>
      </c>
      <c r="E60" s="115" t="s">
        <v>548</v>
      </c>
      <c r="F60" s="76">
        <v>0.21945812693651592</v>
      </c>
    </row>
    <row r="61" spans="1:6" ht="15.6" x14ac:dyDescent="0.25">
      <c r="A61" s="126" t="s">
        <v>321</v>
      </c>
      <c r="B61" s="113" t="s">
        <v>271</v>
      </c>
      <c r="C61" s="114" t="s">
        <v>545</v>
      </c>
      <c r="D61" s="114" t="s">
        <v>550</v>
      </c>
      <c r="E61" s="115" t="s">
        <v>548</v>
      </c>
      <c r="F61" s="75" t="s">
        <v>622</v>
      </c>
    </row>
    <row r="62" spans="1:6" ht="15.6" x14ac:dyDescent="0.25">
      <c r="A62" s="126" t="s">
        <v>322</v>
      </c>
      <c r="B62" s="113" t="s">
        <v>10</v>
      </c>
      <c r="C62" s="114" t="s">
        <v>545</v>
      </c>
      <c r="D62" s="114" t="s">
        <v>550</v>
      </c>
      <c r="E62" s="111" t="s">
        <v>223</v>
      </c>
      <c r="F62" s="127" t="s">
        <v>625</v>
      </c>
    </row>
    <row r="63" spans="1:6" ht="15.6" x14ac:dyDescent="0.25">
      <c r="A63" s="126" t="s">
        <v>326</v>
      </c>
      <c r="B63" s="113" t="s">
        <v>272</v>
      </c>
      <c r="C63" s="114" t="s">
        <v>545</v>
      </c>
      <c r="D63" s="114" t="s">
        <v>551</v>
      </c>
      <c r="E63" s="115" t="s">
        <v>548</v>
      </c>
      <c r="F63" s="77" t="s">
        <v>552</v>
      </c>
    </row>
    <row r="64" spans="1:6" ht="15.6" x14ac:dyDescent="0.25">
      <c r="A64" s="126" t="s">
        <v>328</v>
      </c>
      <c r="B64" s="113" t="s">
        <v>273</v>
      </c>
      <c r="C64" s="114" t="s">
        <v>545</v>
      </c>
      <c r="D64" s="114" t="s">
        <v>551</v>
      </c>
      <c r="E64" s="115" t="s">
        <v>548</v>
      </c>
      <c r="F64" s="78" t="s">
        <v>552</v>
      </c>
    </row>
    <row r="65" spans="1:6" ht="15.6" x14ac:dyDescent="0.25">
      <c r="A65" s="126" t="s">
        <v>329</v>
      </c>
      <c r="B65" s="113" t="s">
        <v>274</v>
      </c>
      <c r="C65" s="114" t="s">
        <v>545</v>
      </c>
      <c r="D65" s="114" t="s">
        <v>551</v>
      </c>
      <c r="E65" s="115" t="s">
        <v>548</v>
      </c>
      <c r="F65" s="78" t="s">
        <v>552</v>
      </c>
    </row>
    <row r="66" spans="1:6" ht="15.6" x14ac:dyDescent="0.25">
      <c r="A66" s="126" t="s">
        <v>330</v>
      </c>
      <c r="B66" s="113" t="s">
        <v>11</v>
      </c>
      <c r="C66" s="114" t="s">
        <v>545</v>
      </c>
      <c r="D66" s="114" t="s">
        <v>551</v>
      </c>
      <c r="E66" s="111" t="s">
        <v>223</v>
      </c>
      <c r="F66" s="128" t="s">
        <v>626</v>
      </c>
    </row>
    <row r="67" spans="1:6" ht="26.4" x14ac:dyDescent="0.25">
      <c r="A67" s="126" t="s">
        <v>332</v>
      </c>
      <c r="B67" s="113" t="s">
        <v>275</v>
      </c>
      <c r="C67" s="114" t="s">
        <v>545</v>
      </c>
      <c r="D67" s="114" t="s">
        <v>551</v>
      </c>
      <c r="E67" s="111" t="s">
        <v>223</v>
      </c>
      <c r="F67" s="128" t="s">
        <v>627</v>
      </c>
    </row>
    <row r="68" spans="1:6" ht="15.6" x14ac:dyDescent="0.25">
      <c r="A68" s="126" t="s">
        <v>335</v>
      </c>
      <c r="B68" s="113" t="s">
        <v>276</v>
      </c>
      <c r="C68" s="114" t="s">
        <v>545</v>
      </c>
      <c r="D68" s="114" t="s">
        <v>555</v>
      </c>
      <c r="E68" s="115" t="s">
        <v>548</v>
      </c>
      <c r="F68" s="78" t="s">
        <v>552</v>
      </c>
    </row>
    <row r="69" spans="1:6" ht="15.6" x14ac:dyDescent="0.25">
      <c r="A69" s="126" t="s">
        <v>336</v>
      </c>
      <c r="B69" s="113" t="s">
        <v>13</v>
      </c>
      <c r="C69" s="114" t="s">
        <v>545</v>
      </c>
      <c r="D69" s="114" t="s">
        <v>555</v>
      </c>
      <c r="E69" s="111" t="s">
        <v>223</v>
      </c>
      <c r="F69" s="128" t="s">
        <v>627</v>
      </c>
    </row>
    <row r="70" spans="1:6" ht="15.6" x14ac:dyDescent="0.25">
      <c r="A70" s="126" t="s">
        <v>337</v>
      </c>
      <c r="B70" s="113" t="s">
        <v>277</v>
      </c>
      <c r="C70" s="114" t="s">
        <v>545</v>
      </c>
      <c r="D70" s="114" t="s">
        <v>555</v>
      </c>
      <c r="E70" s="115" t="s">
        <v>548</v>
      </c>
      <c r="F70" s="78" t="s">
        <v>552</v>
      </c>
    </row>
    <row r="71" spans="1:6" ht="15.6" x14ac:dyDescent="0.25">
      <c r="A71" s="126" t="s">
        <v>338</v>
      </c>
      <c r="B71" s="113" t="s">
        <v>278</v>
      </c>
      <c r="C71" s="114" t="s">
        <v>545</v>
      </c>
      <c r="D71" s="114" t="s">
        <v>555</v>
      </c>
      <c r="E71" s="115" t="s">
        <v>548</v>
      </c>
      <c r="F71" s="78" t="s">
        <v>552</v>
      </c>
    </row>
    <row r="72" spans="1:6" ht="26.4" x14ac:dyDescent="0.25">
      <c r="A72" s="126" t="s">
        <v>339</v>
      </c>
      <c r="B72" s="113" t="s">
        <v>279</v>
      </c>
      <c r="C72" s="114" t="s">
        <v>545</v>
      </c>
      <c r="D72" s="114" t="s">
        <v>555</v>
      </c>
      <c r="E72" s="111" t="s">
        <v>223</v>
      </c>
      <c r="F72" s="128" t="s">
        <v>628</v>
      </c>
    </row>
    <row r="73" spans="1:6" ht="26.4" x14ac:dyDescent="0.25">
      <c r="A73" s="126" t="s">
        <v>341</v>
      </c>
      <c r="B73" s="113" t="s">
        <v>280</v>
      </c>
      <c r="C73" s="114" t="s">
        <v>545</v>
      </c>
      <c r="D73" s="114" t="s">
        <v>555</v>
      </c>
      <c r="E73" s="115" t="s">
        <v>548</v>
      </c>
      <c r="F73" s="78" t="s">
        <v>552</v>
      </c>
    </row>
    <row r="74" spans="1:6" ht="15.6" x14ac:dyDescent="0.25">
      <c r="A74" s="126" t="s">
        <v>343</v>
      </c>
      <c r="B74" s="113" t="s">
        <v>281</v>
      </c>
      <c r="C74" s="114" t="s">
        <v>545</v>
      </c>
      <c r="D74" s="114" t="s">
        <v>629</v>
      </c>
      <c r="E74" s="111" t="s">
        <v>223</v>
      </c>
      <c r="F74" s="128" t="s">
        <v>630</v>
      </c>
    </row>
    <row r="75" spans="1:6" ht="15.6" x14ac:dyDescent="0.25">
      <c r="A75" s="126" t="s">
        <v>345</v>
      </c>
      <c r="B75" s="113" t="s">
        <v>282</v>
      </c>
      <c r="C75" s="114" t="s">
        <v>545</v>
      </c>
      <c r="D75" s="114" t="s">
        <v>629</v>
      </c>
      <c r="E75" s="111" t="s">
        <v>223</v>
      </c>
      <c r="F75" s="128" t="s">
        <v>631</v>
      </c>
    </row>
    <row r="76" spans="1:6" ht="26.4" x14ac:dyDescent="0.25">
      <c r="A76" s="126" t="s">
        <v>347</v>
      </c>
      <c r="B76" s="113" t="s">
        <v>283</v>
      </c>
      <c r="C76" s="114" t="s">
        <v>545</v>
      </c>
      <c r="D76" s="114" t="s">
        <v>629</v>
      </c>
      <c r="E76" s="111" t="s">
        <v>223</v>
      </c>
      <c r="F76" s="128" t="s">
        <v>632</v>
      </c>
    </row>
    <row r="77" spans="1:6" ht="15.6" x14ac:dyDescent="0.25">
      <c r="A77" s="126" t="s">
        <v>349</v>
      </c>
      <c r="B77" s="113" t="s">
        <v>284</v>
      </c>
      <c r="C77" s="114" t="s">
        <v>545</v>
      </c>
      <c r="D77" s="114" t="s">
        <v>629</v>
      </c>
      <c r="E77" s="115" t="s">
        <v>548</v>
      </c>
      <c r="F77" s="78" t="s">
        <v>552</v>
      </c>
    </row>
    <row r="78" spans="1:6" ht="15.6" x14ac:dyDescent="0.25">
      <c r="A78" s="126" t="s">
        <v>350</v>
      </c>
      <c r="B78" s="113" t="s">
        <v>285</v>
      </c>
      <c r="C78" s="114" t="s">
        <v>545</v>
      </c>
      <c r="D78" s="114" t="s">
        <v>629</v>
      </c>
      <c r="E78" s="111" t="s">
        <v>223</v>
      </c>
      <c r="F78" s="128" t="s">
        <v>633</v>
      </c>
    </row>
    <row r="79" spans="1:6" ht="15.6" x14ac:dyDescent="0.25">
      <c r="A79" s="126" t="s">
        <v>352</v>
      </c>
      <c r="B79" s="113" t="s">
        <v>19</v>
      </c>
      <c r="C79" s="114" t="s">
        <v>545</v>
      </c>
      <c r="D79" s="114" t="s">
        <v>629</v>
      </c>
      <c r="E79" s="111" t="s">
        <v>223</v>
      </c>
      <c r="F79" s="128" t="s">
        <v>634</v>
      </c>
    </row>
    <row r="80" spans="1:6" ht="15.6" x14ac:dyDescent="0.25">
      <c r="A80" s="126" t="s">
        <v>354</v>
      </c>
      <c r="B80" s="113" t="s">
        <v>286</v>
      </c>
      <c r="C80" s="114" t="s">
        <v>545</v>
      </c>
      <c r="D80" s="114" t="s">
        <v>629</v>
      </c>
      <c r="E80" s="115" t="s">
        <v>548</v>
      </c>
      <c r="F80" s="80">
        <v>9.9581536866995432E-2</v>
      </c>
    </row>
    <row r="81" spans="1:6" ht="15.6" x14ac:dyDescent="0.25">
      <c r="A81" s="126" t="s">
        <v>355</v>
      </c>
      <c r="B81" s="113" t="s">
        <v>287</v>
      </c>
      <c r="C81" s="114" t="s">
        <v>545</v>
      </c>
      <c r="D81" s="114" t="s">
        <v>629</v>
      </c>
      <c r="E81" s="115" t="s">
        <v>548</v>
      </c>
      <c r="F81" s="78" t="s">
        <v>552</v>
      </c>
    </row>
    <row r="82" spans="1:6" ht="15.6" x14ac:dyDescent="0.25">
      <c r="A82" s="126" t="s">
        <v>356</v>
      </c>
      <c r="B82" s="113" t="s">
        <v>288</v>
      </c>
      <c r="C82" s="114" t="s">
        <v>545</v>
      </c>
      <c r="D82" s="114" t="s">
        <v>629</v>
      </c>
      <c r="E82" s="115" t="s">
        <v>548</v>
      </c>
      <c r="F82" s="78" t="s">
        <v>552</v>
      </c>
    </row>
    <row r="83" spans="1:6" ht="15.6" x14ac:dyDescent="0.25">
      <c r="A83" s="126" t="s">
        <v>357</v>
      </c>
      <c r="B83" s="113" t="s">
        <v>289</v>
      </c>
      <c r="C83" s="114" t="s">
        <v>545</v>
      </c>
      <c r="D83" s="114" t="s">
        <v>629</v>
      </c>
      <c r="E83" s="111" t="s">
        <v>223</v>
      </c>
      <c r="F83" s="128" t="s">
        <v>635</v>
      </c>
    </row>
    <row r="84" spans="1:6" ht="26.4" x14ac:dyDescent="0.25">
      <c r="A84" s="126" t="s">
        <v>359</v>
      </c>
      <c r="B84" s="113" t="s">
        <v>290</v>
      </c>
      <c r="C84" s="114" t="s">
        <v>545</v>
      </c>
      <c r="D84" s="114" t="s">
        <v>629</v>
      </c>
      <c r="E84" s="111" t="s">
        <v>223</v>
      </c>
      <c r="F84" s="128" t="s">
        <v>636</v>
      </c>
    </row>
    <row r="85" spans="1:6" ht="15.6" x14ac:dyDescent="0.25">
      <c r="A85" s="126" t="s">
        <v>361</v>
      </c>
      <c r="B85" s="113" t="s">
        <v>291</v>
      </c>
      <c r="C85" s="114" t="s">
        <v>545</v>
      </c>
      <c r="D85" s="114" t="s">
        <v>629</v>
      </c>
      <c r="E85" s="111" t="s">
        <v>223</v>
      </c>
      <c r="F85" s="128" t="s">
        <v>637</v>
      </c>
    </row>
    <row r="86" spans="1:6" ht="15.6" x14ac:dyDescent="0.25">
      <c r="A86" s="126" t="s">
        <v>365</v>
      </c>
      <c r="B86" s="113" t="s">
        <v>23</v>
      </c>
      <c r="C86" s="114" t="s">
        <v>638</v>
      </c>
      <c r="D86" s="114" t="s">
        <v>639</v>
      </c>
      <c r="E86" s="115" t="s">
        <v>548</v>
      </c>
      <c r="F86" s="129">
        <v>0.13785326803744474</v>
      </c>
    </row>
    <row r="87" spans="1:6" ht="15.6" x14ac:dyDescent="0.25">
      <c r="A87" s="126" t="s">
        <v>367</v>
      </c>
      <c r="B87" s="113" t="s">
        <v>24</v>
      </c>
      <c r="C87" s="114" t="s">
        <v>638</v>
      </c>
      <c r="D87" s="114" t="s">
        <v>639</v>
      </c>
      <c r="E87" s="111" t="s">
        <v>223</v>
      </c>
      <c r="F87" s="130" t="s">
        <v>640</v>
      </c>
    </row>
    <row r="88" spans="1:6" ht="15.6" x14ac:dyDescent="0.25">
      <c r="A88" s="126" t="s">
        <v>369</v>
      </c>
      <c r="B88" s="113" t="s">
        <v>25</v>
      </c>
      <c r="C88" s="114" t="s">
        <v>638</v>
      </c>
      <c r="D88" s="114" t="s">
        <v>639</v>
      </c>
      <c r="E88" s="111" t="s">
        <v>223</v>
      </c>
      <c r="F88" s="130" t="s">
        <v>641</v>
      </c>
    </row>
    <row r="89" spans="1:6" ht="15.6" x14ac:dyDescent="0.25">
      <c r="A89" s="126" t="s">
        <v>371</v>
      </c>
      <c r="B89" s="113" t="s">
        <v>292</v>
      </c>
      <c r="C89" s="114" t="s">
        <v>638</v>
      </c>
      <c r="D89" s="114" t="s">
        <v>639</v>
      </c>
      <c r="E89" s="115" t="s">
        <v>548</v>
      </c>
      <c r="F89" s="131">
        <v>0.24784411500787035</v>
      </c>
    </row>
    <row r="90" spans="1:6" ht="26.4" x14ac:dyDescent="0.25">
      <c r="A90" s="126" t="s">
        <v>373</v>
      </c>
      <c r="B90" s="113" t="s">
        <v>27</v>
      </c>
      <c r="C90" s="114" t="s">
        <v>638</v>
      </c>
      <c r="D90" s="114" t="s">
        <v>639</v>
      </c>
      <c r="E90" s="115" t="s">
        <v>548</v>
      </c>
      <c r="F90" s="131">
        <v>0.21886900048087454</v>
      </c>
    </row>
    <row r="91" spans="1:6" ht="26.4" x14ac:dyDescent="0.25">
      <c r="A91" s="126" t="s">
        <v>375</v>
      </c>
      <c r="B91" s="113" t="s">
        <v>28</v>
      </c>
      <c r="C91" s="114" t="s">
        <v>638</v>
      </c>
      <c r="D91" s="114" t="s">
        <v>639</v>
      </c>
      <c r="E91" s="115" t="s">
        <v>548</v>
      </c>
      <c r="F91" s="131">
        <v>0.13841079031680487</v>
      </c>
    </row>
    <row r="92" spans="1:6" ht="26.4" x14ac:dyDescent="0.25">
      <c r="A92" s="126" t="s">
        <v>376</v>
      </c>
      <c r="B92" s="113" t="s">
        <v>29</v>
      </c>
      <c r="C92" s="114" t="s">
        <v>638</v>
      </c>
      <c r="D92" s="114" t="s">
        <v>639</v>
      </c>
      <c r="E92" s="111" t="s">
        <v>223</v>
      </c>
      <c r="F92" s="130" t="s">
        <v>642</v>
      </c>
    </row>
    <row r="93" spans="1:6" ht="26.4" x14ac:dyDescent="0.25">
      <c r="A93" s="126" t="s">
        <v>378</v>
      </c>
      <c r="B93" s="113" t="s">
        <v>30</v>
      </c>
      <c r="C93" s="114" t="s">
        <v>638</v>
      </c>
      <c r="D93" s="114" t="s">
        <v>639</v>
      </c>
      <c r="E93" s="111" t="s">
        <v>223</v>
      </c>
      <c r="F93" s="130" t="s">
        <v>643</v>
      </c>
    </row>
    <row r="94" spans="1:6" ht="15.6" x14ac:dyDescent="0.25">
      <c r="A94" s="126" t="s">
        <v>380</v>
      </c>
      <c r="B94" s="113" t="s">
        <v>31</v>
      </c>
      <c r="C94" s="114" t="s">
        <v>638</v>
      </c>
      <c r="D94" s="114" t="s">
        <v>639</v>
      </c>
      <c r="E94" s="111" t="s">
        <v>223</v>
      </c>
      <c r="F94" s="130" t="s">
        <v>644</v>
      </c>
    </row>
    <row r="95" spans="1:6" ht="26.4" x14ac:dyDescent="0.25">
      <c r="A95" s="126" t="s">
        <v>382</v>
      </c>
      <c r="B95" s="113" t="s">
        <v>293</v>
      </c>
      <c r="C95" s="114" t="s">
        <v>638</v>
      </c>
      <c r="D95" s="114" t="s">
        <v>639</v>
      </c>
      <c r="E95" s="111" t="s">
        <v>223</v>
      </c>
      <c r="F95" s="130" t="s">
        <v>645</v>
      </c>
    </row>
    <row r="96" spans="1:6" ht="26.4" x14ac:dyDescent="0.25">
      <c r="A96" s="126" t="s">
        <v>384</v>
      </c>
      <c r="B96" s="113" t="s">
        <v>33</v>
      </c>
      <c r="C96" s="114" t="s">
        <v>638</v>
      </c>
      <c r="D96" s="114" t="s">
        <v>639</v>
      </c>
      <c r="E96" s="111" t="s">
        <v>223</v>
      </c>
      <c r="F96" s="130" t="s">
        <v>646</v>
      </c>
    </row>
    <row r="97" spans="1:6" ht="26.4" x14ac:dyDescent="0.25">
      <c r="A97" s="126" t="s">
        <v>386</v>
      </c>
      <c r="B97" s="113" t="s">
        <v>34</v>
      </c>
      <c r="C97" s="114" t="s">
        <v>638</v>
      </c>
      <c r="D97" s="114" t="s">
        <v>639</v>
      </c>
      <c r="E97" s="111" t="s">
        <v>223</v>
      </c>
      <c r="F97" s="130" t="s">
        <v>647</v>
      </c>
    </row>
    <row r="98" spans="1:6" ht="15.6" x14ac:dyDescent="0.25">
      <c r="A98" s="126" t="s">
        <v>388</v>
      </c>
      <c r="B98" s="113" t="s">
        <v>35</v>
      </c>
      <c r="C98" s="114" t="s">
        <v>638</v>
      </c>
      <c r="D98" s="114" t="s">
        <v>639</v>
      </c>
      <c r="E98" s="111" t="s">
        <v>223</v>
      </c>
      <c r="F98" s="130" t="s">
        <v>648</v>
      </c>
    </row>
    <row r="99" spans="1:6" ht="15.6" x14ac:dyDescent="0.25">
      <c r="A99" s="126" t="s">
        <v>390</v>
      </c>
      <c r="B99" s="113" t="s">
        <v>36</v>
      </c>
      <c r="C99" s="114" t="s">
        <v>638</v>
      </c>
      <c r="D99" s="114" t="s">
        <v>639</v>
      </c>
      <c r="E99" s="111" t="s">
        <v>223</v>
      </c>
      <c r="F99" s="130" t="s">
        <v>494</v>
      </c>
    </row>
    <row r="100" spans="1:6" ht="26.4" x14ac:dyDescent="0.25">
      <c r="A100" s="126" t="s">
        <v>392</v>
      </c>
      <c r="B100" s="113" t="s">
        <v>37</v>
      </c>
      <c r="C100" s="114" t="s">
        <v>638</v>
      </c>
      <c r="D100" s="114" t="s">
        <v>639</v>
      </c>
      <c r="E100" s="111" t="s">
        <v>223</v>
      </c>
      <c r="F100" s="130" t="s">
        <v>649</v>
      </c>
    </row>
    <row r="101" spans="1:6" ht="15.6" x14ac:dyDescent="0.25">
      <c r="A101" s="126" t="s">
        <v>394</v>
      </c>
      <c r="B101" s="113" t="s">
        <v>38</v>
      </c>
      <c r="C101" s="114" t="s">
        <v>638</v>
      </c>
      <c r="D101" s="114" t="s">
        <v>650</v>
      </c>
      <c r="E101" s="111" t="s">
        <v>223</v>
      </c>
      <c r="F101" s="130" t="s">
        <v>651</v>
      </c>
    </row>
    <row r="102" spans="1:6" ht="26.4" x14ac:dyDescent="0.25">
      <c r="A102" s="126" t="s">
        <v>396</v>
      </c>
      <c r="B102" s="113" t="s">
        <v>39</v>
      </c>
      <c r="C102" s="114" t="s">
        <v>638</v>
      </c>
      <c r="D102" s="114" t="s">
        <v>650</v>
      </c>
      <c r="E102" s="111" t="s">
        <v>223</v>
      </c>
      <c r="F102" s="130" t="s">
        <v>652</v>
      </c>
    </row>
    <row r="103" spans="1:6" ht="15.6" x14ac:dyDescent="0.25">
      <c r="A103" s="126" t="s">
        <v>398</v>
      </c>
      <c r="B103" s="113" t="s">
        <v>40</v>
      </c>
      <c r="C103" s="114" t="s">
        <v>638</v>
      </c>
      <c r="D103" s="114" t="s">
        <v>650</v>
      </c>
      <c r="E103" s="111" t="s">
        <v>223</v>
      </c>
      <c r="F103" s="130" t="s">
        <v>653</v>
      </c>
    </row>
    <row r="104" spans="1:6" ht="15.6" x14ac:dyDescent="0.25">
      <c r="A104" s="126" t="s">
        <v>400</v>
      </c>
      <c r="B104" s="113" t="s">
        <v>41</v>
      </c>
      <c r="C104" s="114" t="s">
        <v>638</v>
      </c>
      <c r="D104" s="114" t="s">
        <v>650</v>
      </c>
      <c r="E104" s="111" t="s">
        <v>223</v>
      </c>
      <c r="F104" s="130" t="s">
        <v>643</v>
      </c>
    </row>
    <row r="105" spans="1:6" ht="15.6" x14ac:dyDescent="0.25">
      <c r="A105" s="126" t="s">
        <v>402</v>
      </c>
      <c r="B105" s="113" t="s">
        <v>42</v>
      </c>
      <c r="C105" s="114" t="s">
        <v>638</v>
      </c>
      <c r="D105" s="114" t="s">
        <v>650</v>
      </c>
      <c r="E105" s="111" t="s">
        <v>223</v>
      </c>
      <c r="F105" s="130" t="s">
        <v>653</v>
      </c>
    </row>
    <row r="106" spans="1:6" ht="15.6" x14ac:dyDescent="0.25">
      <c r="A106" s="126" t="s">
        <v>403</v>
      </c>
      <c r="B106" s="113" t="s">
        <v>43</v>
      </c>
      <c r="C106" s="114" t="s">
        <v>638</v>
      </c>
      <c r="D106" s="114" t="s">
        <v>650</v>
      </c>
      <c r="E106" s="111" t="s">
        <v>223</v>
      </c>
      <c r="F106" s="130" t="s">
        <v>654</v>
      </c>
    </row>
    <row r="107" spans="1:6" ht="15.6" x14ac:dyDescent="0.25">
      <c r="A107" s="126" t="s">
        <v>404</v>
      </c>
      <c r="B107" s="113" t="s">
        <v>44</v>
      </c>
      <c r="C107" s="114" t="s">
        <v>638</v>
      </c>
      <c r="D107" s="114" t="s">
        <v>650</v>
      </c>
      <c r="E107" s="115" t="s">
        <v>548</v>
      </c>
      <c r="F107" s="131">
        <v>0.26885287777510625</v>
      </c>
    </row>
    <row r="108" spans="1:6" ht="15.6" x14ac:dyDescent="0.25">
      <c r="A108" s="126" t="s">
        <v>406</v>
      </c>
      <c r="B108" s="113" t="s">
        <v>294</v>
      </c>
      <c r="C108" s="114" t="s">
        <v>638</v>
      </c>
      <c r="D108" s="114" t="s">
        <v>650</v>
      </c>
      <c r="E108" s="111" t="s">
        <v>223</v>
      </c>
      <c r="F108" s="130" t="s">
        <v>655</v>
      </c>
    </row>
    <row r="109" spans="1:6" ht="15.6" x14ac:dyDescent="0.25">
      <c r="A109" s="126" t="s">
        <v>408</v>
      </c>
      <c r="B109" s="113" t="s">
        <v>46</v>
      </c>
      <c r="C109" s="114" t="s">
        <v>638</v>
      </c>
      <c r="D109" s="114" t="s">
        <v>650</v>
      </c>
      <c r="E109" s="115" t="s">
        <v>548</v>
      </c>
      <c r="F109" s="131">
        <v>0.16224666975227447</v>
      </c>
    </row>
    <row r="110" spans="1:6" ht="26.4" x14ac:dyDescent="0.25">
      <c r="A110" s="126" t="s">
        <v>410</v>
      </c>
      <c r="B110" s="113" t="s">
        <v>47</v>
      </c>
      <c r="C110" s="114" t="s">
        <v>638</v>
      </c>
      <c r="D110" s="114" t="s">
        <v>650</v>
      </c>
      <c r="E110" s="111" t="s">
        <v>223</v>
      </c>
      <c r="F110" s="130" t="s">
        <v>656</v>
      </c>
    </row>
    <row r="111" spans="1:6" ht="15.6" x14ac:dyDescent="0.25">
      <c r="A111" s="126" t="s">
        <v>412</v>
      </c>
      <c r="B111" s="113" t="s">
        <v>657</v>
      </c>
      <c r="C111" s="114" t="s">
        <v>638</v>
      </c>
      <c r="D111" s="114" t="s">
        <v>650</v>
      </c>
      <c r="E111" s="111" t="s">
        <v>223</v>
      </c>
      <c r="F111" s="130" t="s">
        <v>658</v>
      </c>
    </row>
    <row r="112" spans="1:6" ht="15.6" x14ac:dyDescent="0.25">
      <c r="A112" s="126" t="s">
        <v>414</v>
      </c>
      <c r="B112" s="113" t="s">
        <v>49</v>
      </c>
      <c r="C112" s="114" t="s">
        <v>638</v>
      </c>
      <c r="D112" s="114" t="s">
        <v>650</v>
      </c>
      <c r="E112" s="111" t="s">
        <v>223</v>
      </c>
      <c r="F112" s="130" t="s">
        <v>659</v>
      </c>
    </row>
    <row r="113" spans="1:7" ht="15.6" x14ac:dyDescent="0.25">
      <c r="A113" s="126" t="s">
        <v>416</v>
      </c>
      <c r="B113" s="113" t="s">
        <v>50</v>
      </c>
      <c r="C113" s="114" t="s">
        <v>638</v>
      </c>
      <c r="D113" s="114" t="s">
        <v>650</v>
      </c>
      <c r="E113" s="111" t="s">
        <v>223</v>
      </c>
      <c r="F113" s="130" t="s">
        <v>660</v>
      </c>
    </row>
    <row r="114" spans="1:7" ht="15.6" x14ac:dyDescent="0.25">
      <c r="A114" s="126" t="s">
        <v>417</v>
      </c>
      <c r="B114" s="113" t="s">
        <v>51</v>
      </c>
      <c r="C114" s="114" t="s">
        <v>638</v>
      </c>
      <c r="D114" s="114" t="s">
        <v>650</v>
      </c>
      <c r="E114" s="111" t="s">
        <v>223</v>
      </c>
      <c r="F114" s="130" t="s">
        <v>661</v>
      </c>
    </row>
    <row r="115" spans="1:7" ht="26.4" x14ac:dyDescent="0.25">
      <c r="A115" s="126" t="s">
        <v>420</v>
      </c>
      <c r="B115" s="113" t="s">
        <v>52</v>
      </c>
      <c r="C115" s="114" t="s">
        <v>638</v>
      </c>
      <c r="D115" s="114" t="s">
        <v>662</v>
      </c>
      <c r="E115" s="111" t="s">
        <v>223</v>
      </c>
      <c r="F115" s="130" t="s">
        <v>663</v>
      </c>
    </row>
    <row r="116" spans="1:7" ht="26.4" x14ac:dyDescent="0.25">
      <c r="A116" s="126" t="s">
        <v>422</v>
      </c>
      <c r="B116" s="113" t="s">
        <v>295</v>
      </c>
      <c r="C116" s="114" t="s">
        <v>638</v>
      </c>
      <c r="D116" s="114" t="s">
        <v>662</v>
      </c>
      <c r="E116" s="111" t="s">
        <v>223</v>
      </c>
      <c r="F116" s="130" t="s">
        <v>664</v>
      </c>
    </row>
    <row r="117" spans="1:7" ht="26.4" x14ac:dyDescent="0.25">
      <c r="A117" s="126" t="s">
        <v>424</v>
      </c>
      <c r="B117" s="113" t="s">
        <v>296</v>
      </c>
      <c r="C117" s="114" t="s">
        <v>638</v>
      </c>
      <c r="D117" s="114" t="s">
        <v>662</v>
      </c>
      <c r="E117" s="111" t="s">
        <v>223</v>
      </c>
      <c r="F117" s="130" t="s">
        <v>630</v>
      </c>
    </row>
    <row r="118" spans="1:7" ht="26.4" x14ac:dyDescent="0.25">
      <c r="A118" s="126" t="s">
        <v>426</v>
      </c>
      <c r="B118" s="113" t="s">
        <v>297</v>
      </c>
      <c r="C118" s="114" t="s">
        <v>638</v>
      </c>
      <c r="D118" s="114" t="s">
        <v>662</v>
      </c>
      <c r="E118" s="111" t="s">
        <v>223</v>
      </c>
      <c r="F118" s="130" t="s">
        <v>665</v>
      </c>
    </row>
    <row r="119" spans="1:7" ht="15.6" x14ac:dyDescent="0.25">
      <c r="A119" s="126" t="s">
        <v>428</v>
      </c>
      <c r="B119" s="113" t="s">
        <v>56</v>
      </c>
      <c r="C119" s="114" t="s">
        <v>638</v>
      </c>
      <c r="D119" s="114" t="s">
        <v>662</v>
      </c>
      <c r="E119" s="111" t="s">
        <v>223</v>
      </c>
      <c r="F119" s="130" t="s">
        <v>666</v>
      </c>
    </row>
    <row r="120" spans="1:7" ht="15.6" x14ac:dyDescent="0.25">
      <c r="A120" s="126" t="s">
        <v>430</v>
      </c>
      <c r="B120" s="113" t="s">
        <v>57</v>
      </c>
      <c r="C120" s="114" t="s">
        <v>638</v>
      </c>
      <c r="D120" s="114" t="s">
        <v>662</v>
      </c>
      <c r="E120" s="111" t="s">
        <v>223</v>
      </c>
      <c r="F120" s="130" t="s">
        <v>667</v>
      </c>
    </row>
    <row r="121" spans="1:7" ht="15.6" x14ac:dyDescent="0.25">
      <c r="A121" s="126" t="s">
        <v>432</v>
      </c>
      <c r="B121" s="113" t="s">
        <v>58</v>
      </c>
      <c r="C121" s="114" t="s">
        <v>638</v>
      </c>
      <c r="D121" s="114" t="s">
        <v>662</v>
      </c>
      <c r="E121" s="111" t="s">
        <v>223</v>
      </c>
      <c r="F121" s="130" t="s">
        <v>668</v>
      </c>
    </row>
    <row r="122" spans="1:7" ht="15.6" x14ac:dyDescent="0.25">
      <c r="A122" s="126" t="s">
        <v>434</v>
      </c>
      <c r="B122" s="113" t="s">
        <v>298</v>
      </c>
      <c r="C122" s="114" t="s">
        <v>638</v>
      </c>
      <c r="D122" s="114" t="s">
        <v>610</v>
      </c>
      <c r="E122" s="111" t="s">
        <v>223</v>
      </c>
      <c r="F122" s="130" t="s">
        <v>669</v>
      </c>
    </row>
    <row r="123" spans="1:7" ht="15.6" x14ac:dyDescent="0.25">
      <c r="A123" s="126" t="s">
        <v>436</v>
      </c>
      <c r="B123" s="113" t="s">
        <v>60</v>
      </c>
      <c r="C123" s="114" t="s">
        <v>638</v>
      </c>
      <c r="D123" s="114" t="s">
        <v>610</v>
      </c>
      <c r="E123" s="111" t="s">
        <v>223</v>
      </c>
      <c r="F123" s="130" t="s">
        <v>670</v>
      </c>
    </row>
    <row r="124" spans="1:7" ht="26.4" x14ac:dyDescent="0.25">
      <c r="A124" s="126" t="s">
        <v>438</v>
      </c>
      <c r="B124" s="113" t="s">
        <v>299</v>
      </c>
      <c r="C124" s="114" t="s">
        <v>638</v>
      </c>
      <c r="D124" s="114" t="s">
        <v>610</v>
      </c>
      <c r="E124" s="111" t="s">
        <v>223</v>
      </c>
      <c r="F124" s="130" t="s">
        <v>671</v>
      </c>
    </row>
    <row r="125" spans="1:7" ht="15.6" x14ac:dyDescent="0.25">
      <c r="A125" s="126" t="s">
        <v>440</v>
      </c>
      <c r="B125" s="122" t="s">
        <v>62</v>
      </c>
      <c r="C125" s="114" t="s">
        <v>638</v>
      </c>
      <c r="D125" s="114" t="s">
        <v>610</v>
      </c>
      <c r="E125" s="111" t="s">
        <v>223</v>
      </c>
      <c r="F125" s="130" t="s">
        <v>672</v>
      </c>
    </row>
    <row r="126" spans="1:7" x14ac:dyDescent="0.25">
      <c r="A126" s="123"/>
      <c r="B126" s="124" t="s">
        <v>673</v>
      </c>
      <c r="C126" s="125"/>
      <c r="D126" s="125"/>
    </row>
    <row r="127" spans="1:7" ht="15.6" x14ac:dyDescent="0.25">
      <c r="A127" s="126" t="s">
        <v>308</v>
      </c>
      <c r="B127" s="132" t="s">
        <v>127</v>
      </c>
      <c r="C127" s="125"/>
      <c r="D127" s="114" t="s">
        <v>674</v>
      </c>
      <c r="E127" s="111" t="s">
        <v>223</v>
      </c>
      <c r="F127" s="133" t="s">
        <v>675</v>
      </c>
      <c r="G127" s="134" t="s">
        <v>676</v>
      </c>
    </row>
    <row r="128" spans="1:7" ht="26.4" x14ac:dyDescent="0.25">
      <c r="A128" s="126" t="s">
        <v>310</v>
      </c>
      <c r="B128" s="132" t="s">
        <v>128</v>
      </c>
      <c r="C128" s="125"/>
      <c r="D128" s="114" t="s">
        <v>674</v>
      </c>
      <c r="E128" s="115" t="s">
        <v>314</v>
      </c>
      <c r="F128" s="135">
        <v>0.3215871739589089</v>
      </c>
      <c r="G128" s="134" t="s">
        <v>676</v>
      </c>
    </row>
    <row r="129" spans="1:7" ht="15.6" x14ac:dyDescent="0.25">
      <c r="A129" s="126" t="s">
        <v>312</v>
      </c>
      <c r="B129" s="132" t="s">
        <v>66</v>
      </c>
      <c r="C129" s="125"/>
      <c r="D129" s="114" t="s">
        <v>674</v>
      </c>
      <c r="E129" s="111" t="s">
        <v>223</v>
      </c>
      <c r="F129" s="136" t="s">
        <v>677</v>
      </c>
      <c r="G129" s="134" t="s">
        <v>676</v>
      </c>
    </row>
    <row r="130" spans="1:7" ht="26.4" x14ac:dyDescent="0.25">
      <c r="A130" s="126" t="s">
        <v>315</v>
      </c>
      <c r="B130" s="132" t="s">
        <v>67</v>
      </c>
      <c r="C130" s="125"/>
      <c r="D130" s="114" t="s">
        <v>674</v>
      </c>
      <c r="E130" s="111" t="s">
        <v>223</v>
      </c>
      <c r="F130" s="136" t="s">
        <v>678</v>
      </c>
      <c r="G130" s="134" t="s">
        <v>676</v>
      </c>
    </row>
    <row r="131" spans="1:7" ht="26.4" x14ac:dyDescent="0.25">
      <c r="A131" s="126" t="s">
        <v>318</v>
      </c>
      <c r="B131" s="132" t="s">
        <v>679</v>
      </c>
      <c r="C131" s="125"/>
      <c r="D131" s="114" t="s">
        <v>674</v>
      </c>
      <c r="E131" s="111" t="s">
        <v>223</v>
      </c>
      <c r="F131" s="136" t="s">
        <v>680</v>
      </c>
      <c r="G131" s="134" t="s">
        <v>676</v>
      </c>
    </row>
    <row r="132" spans="1:7" ht="26.4" x14ac:dyDescent="0.25">
      <c r="A132" s="126" t="s">
        <v>319</v>
      </c>
      <c r="B132" s="132" t="s">
        <v>69</v>
      </c>
      <c r="C132" s="125"/>
      <c r="D132" s="114" t="s">
        <v>674</v>
      </c>
      <c r="E132" s="111" t="s">
        <v>223</v>
      </c>
      <c r="F132" s="136" t="s">
        <v>681</v>
      </c>
      <c r="G132" s="134" t="s">
        <v>676</v>
      </c>
    </row>
    <row r="133" spans="1:7" ht="15.6" x14ac:dyDescent="0.25">
      <c r="A133" s="126" t="s">
        <v>321</v>
      </c>
      <c r="B133" s="132" t="s">
        <v>130</v>
      </c>
      <c r="C133" s="125"/>
      <c r="D133" s="114" t="s">
        <v>674</v>
      </c>
      <c r="E133" s="115" t="s">
        <v>314</v>
      </c>
      <c r="F133" s="135">
        <v>-0.18296482464315786</v>
      </c>
      <c r="G133" s="134" t="s">
        <v>676</v>
      </c>
    </row>
    <row r="134" spans="1:7" ht="26.4" x14ac:dyDescent="0.25">
      <c r="A134" s="126" t="s">
        <v>322</v>
      </c>
      <c r="B134" s="132" t="s">
        <v>71</v>
      </c>
      <c r="C134" s="125"/>
      <c r="D134" s="114" t="s">
        <v>674</v>
      </c>
      <c r="E134" s="111" t="s">
        <v>223</v>
      </c>
      <c r="F134" s="136" t="s">
        <v>682</v>
      </c>
      <c r="G134" s="134" t="s">
        <v>676</v>
      </c>
    </row>
    <row r="135" spans="1:7" ht="26.4" x14ac:dyDescent="0.25">
      <c r="A135" s="126" t="s">
        <v>515</v>
      </c>
      <c r="B135" s="132" t="s">
        <v>72</v>
      </c>
      <c r="C135" s="125"/>
      <c r="D135" s="114" t="s">
        <v>674</v>
      </c>
      <c r="E135" s="111" t="s">
        <v>223</v>
      </c>
      <c r="F135" s="136" t="s">
        <v>683</v>
      </c>
      <c r="G135" s="134" t="s">
        <v>676</v>
      </c>
    </row>
    <row r="136" spans="1:7" ht="26.4" x14ac:dyDescent="0.25">
      <c r="A136" s="126" t="s">
        <v>517</v>
      </c>
      <c r="B136" s="132" t="s">
        <v>131</v>
      </c>
      <c r="C136" s="125"/>
      <c r="D136" s="114" t="s">
        <v>674</v>
      </c>
      <c r="E136" s="115" t="s">
        <v>314</v>
      </c>
      <c r="F136" s="135">
        <v>0.19335695569287478</v>
      </c>
      <c r="G136" s="134" t="s">
        <v>676</v>
      </c>
    </row>
    <row r="137" spans="1:7" ht="26.4" x14ac:dyDescent="0.25">
      <c r="A137" s="126" t="s">
        <v>518</v>
      </c>
      <c r="B137" s="132" t="s">
        <v>74</v>
      </c>
      <c r="C137" s="125"/>
      <c r="D137" s="114" t="s">
        <v>674</v>
      </c>
      <c r="E137" s="115" t="s">
        <v>314</v>
      </c>
      <c r="F137" s="135">
        <v>0.19335695569287473</v>
      </c>
      <c r="G137" s="134" t="s">
        <v>676</v>
      </c>
    </row>
    <row r="138" spans="1:7" ht="26.4" x14ac:dyDescent="0.25">
      <c r="A138" s="126" t="s">
        <v>520</v>
      </c>
      <c r="B138" s="132" t="s">
        <v>132</v>
      </c>
      <c r="C138" s="125"/>
      <c r="D138" s="114" t="s">
        <v>674</v>
      </c>
      <c r="E138" s="111" t="s">
        <v>223</v>
      </c>
      <c r="F138" s="136" t="s">
        <v>684</v>
      </c>
      <c r="G138" s="134" t="s">
        <v>676</v>
      </c>
    </row>
    <row r="139" spans="1:7" ht="15.6" x14ac:dyDescent="0.25">
      <c r="A139" s="126" t="s">
        <v>522</v>
      </c>
      <c r="B139" s="132" t="s">
        <v>133</v>
      </c>
      <c r="C139" s="125"/>
      <c r="D139" s="114" t="s">
        <v>674</v>
      </c>
      <c r="E139" s="115" t="s">
        <v>314</v>
      </c>
      <c r="F139" s="135">
        <v>5.8593016876628726E-2</v>
      </c>
      <c r="G139" s="134" t="s">
        <v>676</v>
      </c>
    </row>
    <row r="140" spans="1:7" ht="26.4" x14ac:dyDescent="0.25">
      <c r="A140" s="126" t="s">
        <v>523</v>
      </c>
      <c r="B140" s="132" t="s">
        <v>134</v>
      </c>
      <c r="C140" s="125"/>
      <c r="D140" s="114" t="s">
        <v>674</v>
      </c>
      <c r="E140" s="111" t="s">
        <v>223</v>
      </c>
      <c r="F140" s="136" t="s">
        <v>683</v>
      </c>
      <c r="G140" s="134" t="s">
        <v>676</v>
      </c>
    </row>
    <row r="141" spans="1:7" ht="15.6" x14ac:dyDescent="0.25">
      <c r="A141" s="126" t="s">
        <v>525</v>
      </c>
      <c r="B141" s="132" t="s">
        <v>78</v>
      </c>
      <c r="C141" s="125"/>
      <c r="D141" s="114" t="s">
        <v>674</v>
      </c>
      <c r="E141" s="115" t="s">
        <v>314</v>
      </c>
      <c r="F141" s="135">
        <v>0.26845322827475654</v>
      </c>
      <c r="G141" s="134" t="s">
        <v>676</v>
      </c>
    </row>
    <row r="142" spans="1:7" ht="15.6" x14ac:dyDescent="0.25">
      <c r="A142" s="126" t="s">
        <v>326</v>
      </c>
      <c r="B142" s="132" t="s">
        <v>135</v>
      </c>
      <c r="C142" s="125"/>
      <c r="D142" s="114" t="s">
        <v>685</v>
      </c>
      <c r="E142" s="115" t="s">
        <v>314</v>
      </c>
      <c r="F142" s="135">
        <v>0.19716078361928802</v>
      </c>
      <c r="G142" s="137" t="s">
        <v>686</v>
      </c>
    </row>
    <row r="143" spans="1:7" ht="15.6" x14ac:dyDescent="0.25">
      <c r="A143" s="126" t="s">
        <v>328</v>
      </c>
      <c r="B143" s="132" t="s">
        <v>80</v>
      </c>
      <c r="C143" s="125"/>
      <c r="D143" s="114" t="s">
        <v>685</v>
      </c>
      <c r="E143" s="115" t="s">
        <v>314</v>
      </c>
      <c r="F143" s="135">
        <v>0.28820401343147878</v>
      </c>
      <c r="G143" s="137" t="s">
        <v>686</v>
      </c>
    </row>
    <row r="144" spans="1:7" ht="26.4" x14ac:dyDescent="0.25">
      <c r="A144" s="126" t="s">
        <v>329</v>
      </c>
      <c r="B144" s="132" t="s">
        <v>136</v>
      </c>
      <c r="C144" s="125"/>
      <c r="D144" s="114" t="s">
        <v>687</v>
      </c>
      <c r="E144" s="111" t="s">
        <v>223</v>
      </c>
      <c r="F144" s="136" t="s">
        <v>668</v>
      </c>
      <c r="G144" s="134" t="s">
        <v>688</v>
      </c>
    </row>
    <row r="145" spans="1:8" ht="15.6" x14ac:dyDescent="0.25">
      <c r="A145" s="126" t="s">
        <v>330</v>
      </c>
      <c r="B145" s="132" t="s">
        <v>137</v>
      </c>
      <c r="C145" s="125"/>
      <c r="D145" s="114" t="s">
        <v>687</v>
      </c>
      <c r="E145" s="111" t="s">
        <v>223</v>
      </c>
      <c r="F145" s="136" t="s">
        <v>502</v>
      </c>
      <c r="G145" s="134" t="s">
        <v>688</v>
      </c>
    </row>
    <row r="146" spans="1:8" ht="26.4" x14ac:dyDescent="0.25">
      <c r="A146" s="126" t="s">
        <v>332</v>
      </c>
      <c r="B146" s="132" t="s">
        <v>83</v>
      </c>
      <c r="C146" s="125"/>
      <c r="D146" s="114" t="s">
        <v>689</v>
      </c>
      <c r="E146" s="111" t="s">
        <v>223</v>
      </c>
      <c r="F146" s="136" t="s">
        <v>690</v>
      </c>
      <c r="G146" s="134" t="s">
        <v>691</v>
      </c>
    </row>
    <row r="147" spans="1:8" ht="15.6" x14ac:dyDescent="0.25">
      <c r="A147" s="126" t="s">
        <v>335</v>
      </c>
      <c r="B147" s="132" t="s">
        <v>139</v>
      </c>
      <c r="C147" s="125"/>
      <c r="D147" s="114" t="s">
        <v>689</v>
      </c>
      <c r="E147" s="111" t="s">
        <v>223</v>
      </c>
      <c r="F147" s="136" t="s">
        <v>692</v>
      </c>
      <c r="G147" s="134" t="s">
        <v>691</v>
      </c>
    </row>
    <row r="148" spans="1:8" ht="15.6" x14ac:dyDescent="0.25">
      <c r="A148" s="126" t="s">
        <v>336</v>
      </c>
      <c r="B148" s="132" t="s">
        <v>140</v>
      </c>
      <c r="C148" s="125"/>
      <c r="D148" s="114" t="s">
        <v>689</v>
      </c>
      <c r="E148" s="111" t="s">
        <v>223</v>
      </c>
      <c r="F148" s="136" t="s">
        <v>580</v>
      </c>
      <c r="G148" s="134" t="s">
        <v>691</v>
      </c>
    </row>
    <row r="149" spans="1:8" ht="26.4" x14ac:dyDescent="0.25">
      <c r="A149" s="126" t="s">
        <v>337</v>
      </c>
      <c r="B149" s="132" t="s">
        <v>141</v>
      </c>
      <c r="C149" s="125"/>
      <c r="D149" s="114" t="s">
        <v>689</v>
      </c>
      <c r="E149" s="111" t="s">
        <v>223</v>
      </c>
      <c r="F149" s="136" t="s">
        <v>693</v>
      </c>
      <c r="G149" s="134" t="s">
        <v>691</v>
      </c>
    </row>
    <row r="150" spans="1:8" ht="15.6" x14ac:dyDescent="0.25">
      <c r="A150" s="126" t="s">
        <v>338</v>
      </c>
      <c r="B150" s="132" t="s">
        <v>142</v>
      </c>
      <c r="C150" s="125"/>
      <c r="D150" s="114" t="s">
        <v>689</v>
      </c>
      <c r="E150" s="111" t="s">
        <v>223</v>
      </c>
      <c r="F150" s="136" t="s">
        <v>694</v>
      </c>
      <c r="G150" s="134" t="s">
        <v>691</v>
      </c>
    </row>
    <row r="151" spans="1:8" ht="26.4" x14ac:dyDescent="0.25">
      <c r="A151" s="126" t="s">
        <v>339</v>
      </c>
      <c r="B151" s="132" t="s">
        <v>88</v>
      </c>
      <c r="C151" s="125"/>
      <c r="D151" s="114" t="s">
        <v>689</v>
      </c>
      <c r="E151" s="111" t="s">
        <v>223</v>
      </c>
      <c r="F151" s="136" t="s">
        <v>695</v>
      </c>
      <c r="G151" s="137" t="s">
        <v>696</v>
      </c>
      <c r="H151" s="137" t="s">
        <v>697</v>
      </c>
    </row>
    <row r="152" spans="1:8" ht="26.4" x14ac:dyDescent="0.25">
      <c r="A152" s="126" t="s">
        <v>341</v>
      </c>
      <c r="B152" s="132" t="s">
        <v>89</v>
      </c>
      <c r="C152" s="125"/>
      <c r="D152" s="114" t="s">
        <v>689</v>
      </c>
      <c r="E152" s="111" t="s">
        <v>223</v>
      </c>
      <c r="F152" s="136" t="s">
        <v>480</v>
      </c>
      <c r="G152" s="137" t="s">
        <v>696</v>
      </c>
      <c r="H152" s="137" t="s">
        <v>697</v>
      </c>
    </row>
    <row r="153" spans="1:8" ht="15.6" x14ac:dyDescent="0.25">
      <c r="A153" s="126" t="s">
        <v>343</v>
      </c>
      <c r="B153" s="132" t="s">
        <v>90</v>
      </c>
      <c r="C153" s="125"/>
      <c r="D153" s="114" t="s">
        <v>689</v>
      </c>
      <c r="E153" s="111" t="s">
        <v>223</v>
      </c>
      <c r="F153" s="136" t="s">
        <v>698</v>
      </c>
      <c r="G153" s="134" t="s">
        <v>696</v>
      </c>
      <c r="H153" s="134" t="s">
        <v>691</v>
      </c>
    </row>
    <row r="154" spans="1:8" ht="15.6" x14ac:dyDescent="0.25">
      <c r="A154" s="126" t="s">
        <v>345</v>
      </c>
      <c r="B154" s="132" t="s">
        <v>143</v>
      </c>
      <c r="C154" s="125"/>
      <c r="D154" s="114" t="s">
        <v>689</v>
      </c>
      <c r="E154" s="115" t="s">
        <v>314</v>
      </c>
      <c r="F154" s="135">
        <v>0.18583736023574784</v>
      </c>
      <c r="G154" s="137" t="s">
        <v>691</v>
      </c>
    </row>
    <row r="155" spans="1:8" ht="15.6" x14ac:dyDescent="0.25">
      <c r="A155" s="126" t="s">
        <v>347</v>
      </c>
      <c r="B155" s="138" t="s">
        <v>92</v>
      </c>
      <c r="C155" s="125"/>
      <c r="D155" s="114" t="s">
        <v>689</v>
      </c>
      <c r="E155" s="115" t="s">
        <v>314</v>
      </c>
      <c r="F155" s="135">
        <v>0.32371669202356074</v>
      </c>
      <c r="G155" s="137" t="s">
        <v>691</v>
      </c>
    </row>
  </sheetData>
  <autoFilter ref="A1:F155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63"/>
  <sheetViews>
    <sheetView workbookViewId="0">
      <pane xSplit="2" ySplit="6" topLeftCell="AQ7" activePane="bottomRight" state="frozen"/>
      <selection pane="topRight" activeCell="C1" sqref="C1"/>
      <selection pane="bottomLeft" activeCell="A7" sqref="A7"/>
      <selection pane="bottomRight" activeCell="AT12" sqref="AT12"/>
    </sheetView>
  </sheetViews>
  <sheetFormatPr defaultColWidth="29.5546875" defaultRowHeight="16.8" customHeight="1" x14ac:dyDescent="0.3"/>
  <cols>
    <col min="1" max="1" width="9.44140625" style="1" customWidth="1"/>
    <col min="2" max="2" width="57.33203125" style="1" customWidth="1"/>
    <col min="3" max="23" width="5.5546875" style="1" customWidth="1"/>
    <col min="24" max="29" width="6.88671875" style="1" customWidth="1"/>
    <col min="30" max="33" width="8.33203125" style="1" customWidth="1"/>
    <col min="34" max="34" width="10.77734375" style="1" customWidth="1"/>
    <col min="35" max="35" width="6.88671875" style="1" customWidth="1"/>
    <col min="36" max="36" width="8.44140625" style="1" customWidth="1"/>
    <col min="37" max="37" width="6.109375" style="1" customWidth="1"/>
    <col min="38" max="49" width="7.21875" style="1" customWidth="1"/>
    <col min="50" max="67" width="8.33203125" style="1" customWidth="1"/>
    <col min="68" max="16384" width="29.5546875" style="1"/>
  </cols>
  <sheetData>
    <row r="1" spans="1:55" ht="16.8" customHeight="1" x14ac:dyDescent="0.3">
      <c r="A1" s="154" t="s">
        <v>94</v>
      </c>
      <c r="B1" s="155" t="s">
        <v>0</v>
      </c>
      <c r="C1" s="154">
        <v>1</v>
      </c>
      <c r="D1" s="154">
        <v>2</v>
      </c>
      <c r="E1" s="154">
        <v>3</v>
      </c>
      <c r="F1" s="154">
        <v>4</v>
      </c>
      <c r="G1" s="154">
        <v>5</v>
      </c>
      <c r="H1" s="154">
        <v>6</v>
      </c>
      <c r="I1" s="154">
        <v>7</v>
      </c>
      <c r="J1" s="154">
        <v>8</v>
      </c>
      <c r="K1" s="154">
        <v>9</v>
      </c>
      <c r="L1" s="154">
        <v>10</v>
      </c>
      <c r="M1" s="154">
        <v>11</v>
      </c>
      <c r="N1" s="154">
        <v>12</v>
      </c>
      <c r="O1" s="154">
        <v>13</v>
      </c>
      <c r="P1" s="154">
        <v>14</v>
      </c>
      <c r="Q1" s="154">
        <v>15</v>
      </c>
      <c r="R1" s="154">
        <v>16</v>
      </c>
      <c r="S1" s="154">
        <v>17</v>
      </c>
      <c r="T1" s="154">
        <v>18</v>
      </c>
      <c r="U1" s="154">
        <v>19</v>
      </c>
      <c r="V1" s="154">
        <v>20</v>
      </c>
      <c r="W1" s="154">
        <v>21</v>
      </c>
      <c r="X1" s="154">
        <v>22</v>
      </c>
      <c r="Y1" s="154">
        <v>23</v>
      </c>
      <c r="Z1" s="154">
        <v>24</v>
      </c>
      <c r="AA1" s="154">
        <v>25</v>
      </c>
      <c r="AB1" s="154">
        <v>26</v>
      </c>
      <c r="AC1" s="154">
        <v>27</v>
      </c>
      <c r="AD1" s="154">
        <v>28</v>
      </c>
      <c r="AE1" s="154">
        <v>29</v>
      </c>
      <c r="AF1" s="154">
        <v>30</v>
      </c>
      <c r="AG1" s="154">
        <v>31</v>
      </c>
      <c r="AH1" s="154">
        <v>32</v>
      </c>
      <c r="AI1" s="154">
        <v>33</v>
      </c>
      <c r="AJ1" s="154">
        <v>34</v>
      </c>
      <c r="AK1" s="154">
        <v>35</v>
      </c>
      <c r="AL1" s="154">
        <v>36</v>
      </c>
      <c r="AM1" s="154">
        <v>37</v>
      </c>
      <c r="AN1" s="154">
        <v>38</v>
      </c>
      <c r="AO1" s="154">
        <v>39</v>
      </c>
      <c r="AP1" s="154">
        <v>40</v>
      </c>
      <c r="AQ1" s="154">
        <v>41</v>
      </c>
      <c r="AR1" s="154">
        <v>42</v>
      </c>
      <c r="AS1" s="154">
        <v>43</v>
      </c>
      <c r="AT1" s="154">
        <v>44</v>
      </c>
      <c r="AU1" s="154">
        <v>45</v>
      </c>
      <c r="AV1" s="154">
        <v>46</v>
      </c>
      <c r="AW1" s="154">
        <v>47</v>
      </c>
      <c r="AX1" s="1" t="s">
        <v>125</v>
      </c>
      <c r="AY1" s="1">
        <v>1</v>
      </c>
      <c r="AZ1" s="1">
        <v>2</v>
      </c>
      <c r="BA1" s="1">
        <v>3</v>
      </c>
      <c r="BB1" s="1">
        <v>4</v>
      </c>
      <c r="BC1" s="1">
        <v>5</v>
      </c>
    </row>
    <row r="2" spans="1:55" ht="16.8" customHeight="1" x14ac:dyDescent="0.3">
      <c r="A2" s="154">
        <v>91</v>
      </c>
      <c r="B2" s="154" t="s">
        <v>1</v>
      </c>
      <c r="C2" s="154">
        <v>0</v>
      </c>
      <c r="D2" s="154" t="s">
        <v>93</v>
      </c>
      <c r="E2" s="154">
        <v>0</v>
      </c>
      <c r="F2" s="154" t="s">
        <v>95</v>
      </c>
      <c r="G2" s="154" t="s">
        <v>96</v>
      </c>
      <c r="H2" s="154">
        <v>0</v>
      </c>
      <c r="I2" s="154">
        <v>0</v>
      </c>
      <c r="J2" s="154">
        <v>0</v>
      </c>
      <c r="K2" s="154">
        <v>0</v>
      </c>
      <c r="L2" s="154">
        <v>0</v>
      </c>
      <c r="M2" s="154">
        <v>0</v>
      </c>
      <c r="N2" s="154" t="s">
        <v>97</v>
      </c>
      <c r="O2" s="154">
        <v>0</v>
      </c>
      <c r="P2" s="154">
        <v>0</v>
      </c>
      <c r="Q2" s="154">
        <v>0</v>
      </c>
      <c r="R2" s="154">
        <v>0</v>
      </c>
      <c r="S2" s="154" t="s">
        <v>114</v>
      </c>
      <c r="T2" s="154">
        <v>0</v>
      </c>
      <c r="U2" s="154" t="s">
        <v>115</v>
      </c>
      <c r="V2" s="154">
        <v>0</v>
      </c>
      <c r="W2" s="154">
        <v>0</v>
      </c>
      <c r="X2" s="154">
        <v>0</v>
      </c>
      <c r="Y2" s="154">
        <v>0</v>
      </c>
      <c r="Z2" s="154">
        <v>0</v>
      </c>
      <c r="AA2" s="154">
        <v>0</v>
      </c>
      <c r="AB2" s="154" t="s">
        <v>116</v>
      </c>
      <c r="AC2" s="154">
        <v>0</v>
      </c>
      <c r="AD2" s="154">
        <v>0</v>
      </c>
      <c r="AE2" s="154">
        <v>1</v>
      </c>
      <c r="AF2" s="154">
        <v>0</v>
      </c>
      <c r="AG2" s="154" t="s">
        <v>117</v>
      </c>
      <c r="AH2" s="154" t="s">
        <v>118</v>
      </c>
      <c r="AI2" s="154">
        <v>0</v>
      </c>
      <c r="AJ2" s="154" t="s">
        <v>246</v>
      </c>
      <c r="AK2" s="154">
        <v>0</v>
      </c>
      <c r="AL2" s="154">
        <v>0</v>
      </c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</row>
    <row r="3" spans="1:55" ht="16.8" customHeight="1" x14ac:dyDescent="0.3">
      <c r="A3" s="154">
        <v>92</v>
      </c>
      <c r="B3" s="154" t="s">
        <v>2</v>
      </c>
      <c r="C3" s="154">
        <v>1</v>
      </c>
      <c r="D3" s="154">
        <v>1</v>
      </c>
      <c r="E3" s="154">
        <v>2</v>
      </c>
      <c r="F3" s="154">
        <v>1</v>
      </c>
      <c r="G3" s="154">
        <v>1</v>
      </c>
      <c r="H3" s="154">
        <v>2</v>
      </c>
      <c r="I3" s="154">
        <v>2</v>
      </c>
      <c r="J3" s="154">
        <v>1</v>
      </c>
      <c r="K3" s="154">
        <v>1</v>
      </c>
      <c r="L3" s="154">
        <v>1</v>
      </c>
      <c r="M3" s="154">
        <v>2</v>
      </c>
      <c r="N3" s="154">
        <v>1</v>
      </c>
      <c r="O3" s="154">
        <v>2</v>
      </c>
      <c r="P3" s="154">
        <v>1</v>
      </c>
      <c r="Q3" s="154">
        <v>2</v>
      </c>
      <c r="R3" s="154">
        <v>2</v>
      </c>
      <c r="S3" s="154">
        <v>1</v>
      </c>
      <c r="T3" s="154">
        <v>1</v>
      </c>
      <c r="U3" s="154">
        <v>1</v>
      </c>
      <c r="V3" s="154">
        <v>1</v>
      </c>
      <c r="W3" s="154">
        <v>1</v>
      </c>
      <c r="X3" s="154">
        <v>1</v>
      </c>
      <c r="Y3" s="154">
        <v>1</v>
      </c>
      <c r="Z3" s="154">
        <v>2</v>
      </c>
      <c r="AA3" s="154">
        <v>2</v>
      </c>
      <c r="AB3" s="154">
        <v>1</v>
      </c>
      <c r="AC3" s="154">
        <v>1</v>
      </c>
      <c r="AD3" s="154">
        <v>1</v>
      </c>
      <c r="AE3" s="154">
        <v>1</v>
      </c>
      <c r="AF3" s="154">
        <v>1</v>
      </c>
      <c r="AG3" s="154">
        <v>2</v>
      </c>
      <c r="AH3" s="154">
        <v>1</v>
      </c>
      <c r="AI3" s="154">
        <v>1</v>
      </c>
      <c r="AJ3" s="154">
        <v>1</v>
      </c>
      <c r="AK3" s="154">
        <v>1</v>
      </c>
      <c r="AL3" s="154">
        <v>1</v>
      </c>
      <c r="AM3" s="156" t="s">
        <v>152</v>
      </c>
      <c r="AN3" s="156" t="s">
        <v>152</v>
      </c>
      <c r="AO3" s="156" t="s">
        <v>152</v>
      </c>
      <c r="AP3" s="156" t="s">
        <v>145</v>
      </c>
      <c r="AQ3" s="156" t="s">
        <v>145</v>
      </c>
      <c r="AR3" s="156" t="s">
        <v>145</v>
      </c>
      <c r="AS3" s="156" t="s">
        <v>145</v>
      </c>
      <c r="AT3" s="156" t="s">
        <v>145</v>
      </c>
      <c r="AU3" s="156" t="s">
        <v>145</v>
      </c>
      <c r="AV3" s="156" t="s">
        <v>145</v>
      </c>
      <c r="AW3" s="156" t="s">
        <v>145</v>
      </c>
    </row>
    <row r="4" spans="1:55" ht="16.8" customHeight="1" x14ac:dyDescent="0.3">
      <c r="A4" s="154">
        <v>93</v>
      </c>
      <c r="B4" s="154" t="s">
        <v>3</v>
      </c>
      <c r="C4" s="154">
        <v>1</v>
      </c>
      <c r="D4" s="154">
        <v>2</v>
      </c>
      <c r="E4" s="154">
        <v>2</v>
      </c>
      <c r="F4" s="154">
        <v>2</v>
      </c>
      <c r="G4" s="154">
        <v>2</v>
      </c>
      <c r="H4" s="154">
        <v>2</v>
      </c>
      <c r="I4" s="154">
        <v>2</v>
      </c>
      <c r="J4" s="154">
        <v>2</v>
      </c>
      <c r="K4" s="154">
        <v>2</v>
      </c>
      <c r="L4" s="154">
        <v>2</v>
      </c>
      <c r="M4" s="154">
        <v>2</v>
      </c>
      <c r="N4" s="154">
        <v>2</v>
      </c>
      <c r="O4" s="154">
        <v>2</v>
      </c>
      <c r="P4" s="154">
        <v>2</v>
      </c>
      <c r="Q4" s="154">
        <v>2</v>
      </c>
      <c r="R4" s="154">
        <v>2</v>
      </c>
      <c r="S4" s="154">
        <v>2</v>
      </c>
      <c r="T4" s="154">
        <v>2</v>
      </c>
      <c r="U4" s="154">
        <v>2</v>
      </c>
      <c r="V4" s="154">
        <v>2</v>
      </c>
      <c r="W4" s="154">
        <v>2</v>
      </c>
      <c r="X4" s="154">
        <v>2</v>
      </c>
      <c r="Y4" s="154">
        <v>2</v>
      </c>
      <c r="Z4" s="154">
        <v>2</v>
      </c>
      <c r="AA4" s="154">
        <v>2</v>
      </c>
      <c r="AB4" s="154">
        <v>2</v>
      </c>
      <c r="AC4" s="154">
        <v>2</v>
      </c>
      <c r="AD4" s="154">
        <v>2</v>
      </c>
      <c r="AE4" s="154">
        <v>3</v>
      </c>
      <c r="AF4" s="154">
        <v>2</v>
      </c>
      <c r="AG4" s="154">
        <v>2</v>
      </c>
      <c r="AH4" s="154">
        <v>2</v>
      </c>
      <c r="AI4" s="154">
        <v>2</v>
      </c>
      <c r="AJ4" s="154">
        <v>2</v>
      </c>
      <c r="AK4" s="154">
        <v>2</v>
      </c>
      <c r="AL4" s="154">
        <v>2</v>
      </c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</row>
    <row r="5" spans="1:55" ht="16.8" customHeight="1" x14ac:dyDescent="0.3">
      <c r="A5" s="154">
        <v>94</v>
      </c>
      <c r="B5" s="154" t="s">
        <v>4</v>
      </c>
      <c r="C5" s="154">
        <v>3</v>
      </c>
      <c r="D5" s="154">
        <v>3</v>
      </c>
      <c r="E5" s="154">
        <v>4</v>
      </c>
      <c r="F5" s="154">
        <v>3</v>
      </c>
      <c r="G5" s="154">
        <v>2</v>
      </c>
      <c r="H5" s="154">
        <v>3</v>
      </c>
      <c r="I5" s="154">
        <v>2</v>
      </c>
      <c r="J5" s="154">
        <v>2</v>
      </c>
      <c r="K5" s="154">
        <v>3</v>
      </c>
      <c r="L5" s="154">
        <v>2</v>
      </c>
      <c r="M5" s="154">
        <v>3</v>
      </c>
      <c r="N5" s="154">
        <v>2</v>
      </c>
      <c r="O5" s="154">
        <v>4</v>
      </c>
      <c r="P5" s="154">
        <v>3</v>
      </c>
      <c r="Q5" s="154">
        <v>2</v>
      </c>
      <c r="R5" s="154">
        <v>2</v>
      </c>
      <c r="S5" s="154">
        <v>4</v>
      </c>
      <c r="T5" s="154">
        <v>3</v>
      </c>
      <c r="U5" s="154">
        <v>3</v>
      </c>
      <c r="V5" s="154">
        <v>3</v>
      </c>
      <c r="W5" s="154">
        <v>3</v>
      </c>
      <c r="X5" s="154">
        <v>2</v>
      </c>
      <c r="Y5" s="154">
        <v>3</v>
      </c>
      <c r="Z5" s="154">
        <v>3</v>
      </c>
      <c r="AA5" s="154">
        <v>2</v>
      </c>
      <c r="AB5" s="154">
        <v>3</v>
      </c>
      <c r="AC5" s="154">
        <v>2</v>
      </c>
      <c r="AD5" s="154">
        <v>2</v>
      </c>
      <c r="AE5" s="154">
        <v>1</v>
      </c>
      <c r="AF5" s="154">
        <v>2</v>
      </c>
      <c r="AG5" s="154">
        <v>3</v>
      </c>
      <c r="AH5" s="154">
        <v>3</v>
      </c>
      <c r="AI5" s="154">
        <v>2</v>
      </c>
      <c r="AJ5" s="154">
        <v>3</v>
      </c>
      <c r="AK5" s="154">
        <v>3</v>
      </c>
      <c r="AL5" s="154">
        <v>4</v>
      </c>
      <c r="AM5" s="156" t="s">
        <v>263</v>
      </c>
      <c r="AN5" s="156" t="s">
        <v>195</v>
      </c>
      <c r="AO5" s="156" t="s">
        <v>263</v>
      </c>
      <c r="AP5" s="156" t="s">
        <v>195</v>
      </c>
      <c r="AQ5" s="156" t="s">
        <v>263</v>
      </c>
      <c r="AR5" s="156" t="s">
        <v>263</v>
      </c>
      <c r="AS5" s="156" t="s">
        <v>263</v>
      </c>
      <c r="AT5" s="156" t="s">
        <v>195</v>
      </c>
      <c r="AU5" s="156" t="s">
        <v>195</v>
      </c>
      <c r="AV5" s="156" t="s">
        <v>263</v>
      </c>
      <c r="AW5" s="156" t="s">
        <v>195</v>
      </c>
    </row>
    <row r="6" spans="1:55" ht="16.8" customHeight="1" x14ac:dyDescent="0.3">
      <c r="A6" s="154">
        <v>95</v>
      </c>
      <c r="B6" s="154" t="s">
        <v>5</v>
      </c>
      <c r="C6" s="154">
        <v>3</v>
      </c>
      <c r="D6" s="154">
        <v>1</v>
      </c>
      <c r="E6" s="154">
        <v>3</v>
      </c>
      <c r="F6" s="154">
        <v>2</v>
      </c>
      <c r="G6" s="154">
        <v>3</v>
      </c>
      <c r="H6" s="154">
        <v>4</v>
      </c>
      <c r="I6" s="154">
        <v>1</v>
      </c>
      <c r="J6" s="154">
        <v>1</v>
      </c>
      <c r="K6" s="154">
        <v>4</v>
      </c>
      <c r="L6" s="154">
        <v>1</v>
      </c>
      <c r="M6" s="154">
        <v>4</v>
      </c>
      <c r="N6" s="154">
        <v>3</v>
      </c>
      <c r="O6" s="154">
        <v>4</v>
      </c>
      <c r="P6" s="154">
        <v>2</v>
      </c>
      <c r="Q6" s="154">
        <v>2</v>
      </c>
      <c r="R6" s="154">
        <v>3</v>
      </c>
      <c r="S6" s="154">
        <v>3</v>
      </c>
      <c r="T6" s="154">
        <v>1</v>
      </c>
      <c r="U6" s="154">
        <v>4</v>
      </c>
      <c r="V6" s="154">
        <v>3</v>
      </c>
      <c r="W6" s="154">
        <v>1</v>
      </c>
      <c r="X6" s="154">
        <v>1</v>
      </c>
      <c r="Y6" s="154">
        <v>4</v>
      </c>
      <c r="Z6" s="154">
        <v>1</v>
      </c>
      <c r="AA6" s="154">
        <v>3</v>
      </c>
      <c r="AB6" s="154">
        <v>1</v>
      </c>
      <c r="AC6" s="154">
        <v>3</v>
      </c>
      <c r="AD6" s="154">
        <v>1</v>
      </c>
      <c r="AE6" s="154">
        <v>1</v>
      </c>
      <c r="AF6" s="154">
        <v>2</v>
      </c>
      <c r="AG6" s="154">
        <v>3</v>
      </c>
      <c r="AH6" s="154">
        <v>2</v>
      </c>
      <c r="AI6" s="154">
        <v>1</v>
      </c>
      <c r="AJ6" s="154">
        <v>2</v>
      </c>
      <c r="AK6" s="154">
        <v>3</v>
      </c>
      <c r="AL6" s="154">
        <v>4</v>
      </c>
      <c r="AM6" s="156" t="s">
        <v>264</v>
      </c>
      <c r="AN6" s="156" t="s">
        <v>265</v>
      </c>
      <c r="AO6" s="156" t="s">
        <v>264</v>
      </c>
      <c r="AP6" s="156" t="s">
        <v>266</v>
      </c>
      <c r="AQ6" s="156" t="s">
        <v>267</v>
      </c>
      <c r="AR6" s="156" t="s">
        <v>266</v>
      </c>
      <c r="AS6" s="156" t="s">
        <v>266</v>
      </c>
      <c r="AT6" s="156" t="s">
        <v>266</v>
      </c>
      <c r="AU6" s="156" t="s">
        <v>266</v>
      </c>
      <c r="AV6" s="156" t="s">
        <v>267</v>
      </c>
      <c r="AW6" s="156" t="s">
        <v>264</v>
      </c>
    </row>
    <row r="7" spans="1:55" s="58" customFormat="1" ht="16.8" customHeight="1" x14ac:dyDescent="0.3">
      <c r="A7" s="152" t="s">
        <v>308</v>
      </c>
      <c r="B7" s="157" t="s">
        <v>6</v>
      </c>
      <c r="C7" s="158">
        <v>1</v>
      </c>
      <c r="D7" s="158">
        <v>1</v>
      </c>
      <c r="E7" s="158">
        <v>1</v>
      </c>
      <c r="F7" s="158">
        <v>1</v>
      </c>
      <c r="G7" s="158">
        <v>1</v>
      </c>
      <c r="H7" s="158">
        <v>1</v>
      </c>
      <c r="I7" s="158">
        <v>1</v>
      </c>
      <c r="J7" s="158">
        <v>1</v>
      </c>
      <c r="K7" s="158">
        <v>1</v>
      </c>
      <c r="L7" s="158">
        <v>1</v>
      </c>
      <c r="M7" s="158">
        <v>1</v>
      </c>
      <c r="N7" s="158">
        <v>1</v>
      </c>
      <c r="O7" s="158">
        <v>1</v>
      </c>
      <c r="P7" s="158">
        <v>1</v>
      </c>
      <c r="Q7" s="158">
        <v>1</v>
      </c>
      <c r="R7" s="158">
        <v>1</v>
      </c>
      <c r="S7" s="158">
        <v>1</v>
      </c>
      <c r="T7" s="158">
        <v>1</v>
      </c>
      <c r="U7" s="158">
        <v>1</v>
      </c>
      <c r="V7" s="158">
        <v>1</v>
      </c>
      <c r="W7" s="158">
        <v>1</v>
      </c>
      <c r="X7" s="158">
        <v>1</v>
      </c>
      <c r="Y7" s="158">
        <v>1</v>
      </c>
      <c r="Z7" s="158">
        <v>1</v>
      </c>
      <c r="AA7" s="158">
        <v>1</v>
      </c>
      <c r="AB7" s="158">
        <v>1</v>
      </c>
      <c r="AC7" s="158">
        <v>1</v>
      </c>
      <c r="AD7" s="158">
        <v>1</v>
      </c>
      <c r="AE7" s="158">
        <v>1</v>
      </c>
      <c r="AF7" s="158">
        <v>1</v>
      </c>
      <c r="AG7" s="158">
        <v>1</v>
      </c>
      <c r="AH7" s="158">
        <v>1</v>
      </c>
      <c r="AI7" s="158">
        <v>1</v>
      </c>
      <c r="AJ7" s="158">
        <v>1</v>
      </c>
      <c r="AK7" s="158">
        <v>1</v>
      </c>
      <c r="AL7" s="158">
        <v>1</v>
      </c>
      <c r="AM7" s="159">
        <v>1</v>
      </c>
      <c r="AN7" s="159">
        <v>1</v>
      </c>
      <c r="AO7" s="159">
        <v>1</v>
      </c>
      <c r="AP7" s="159">
        <v>1</v>
      </c>
      <c r="AQ7" s="159">
        <v>1</v>
      </c>
      <c r="AR7" s="159">
        <v>1</v>
      </c>
      <c r="AS7" s="159">
        <v>1</v>
      </c>
      <c r="AT7" s="159">
        <v>1</v>
      </c>
      <c r="AU7" s="159">
        <v>1</v>
      </c>
      <c r="AV7" s="159">
        <v>1</v>
      </c>
      <c r="AW7" s="159">
        <v>1</v>
      </c>
      <c r="AX7" s="59">
        <f>AVERAGE(C7:AW7)</f>
        <v>1</v>
      </c>
      <c r="AY7" s="58">
        <f>SUM(C7:AW7)</f>
        <v>47</v>
      </c>
    </row>
    <row r="8" spans="1:55" ht="16.8" customHeight="1" x14ac:dyDescent="0.3">
      <c r="A8" s="152" t="s">
        <v>310</v>
      </c>
      <c r="B8" s="160" t="s">
        <v>7</v>
      </c>
      <c r="C8" s="161">
        <v>1</v>
      </c>
      <c r="D8" s="154">
        <v>1</v>
      </c>
      <c r="E8" s="161">
        <v>1</v>
      </c>
      <c r="F8" s="161">
        <v>1</v>
      </c>
      <c r="G8" s="161">
        <v>1</v>
      </c>
      <c r="H8" s="161">
        <v>1</v>
      </c>
      <c r="I8" s="161">
        <v>1</v>
      </c>
      <c r="J8" s="161">
        <v>1</v>
      </c>
      <c r="K8" s="161">
        <v>1</v>
      </c>
      <c r="L8" s="161">
        <v>1</v>
      </c>
      <c r="M8" s="161">
        <v>1</v>
      </c>
      <c r="N8" s="161">
        <v>1</v>
      </c>
      <c r="O8" s="161">
        <v>1</v>
      </c>
      <c r="P8" s="161">
        <v>1</v>
      </c>
      <c r="Q8" s="161">
        <v>1</v>
      </c>
      <c r="R8" s="161">
        <v>1</v>
      </c>
      <c r="S8" s="161">
        <v>1</v>
      </c>
      <c r="T8" s="161">
        <v>1</v>
      </c>
      <c r="U8" s="161">
        <v>1</v>
      </c>
      <c r="V8" s="161">
        <v>0</v>
      </c>
      <c r="W8" s="161">
        <v>1</v>
      </c>
      <c r="X8" s="161">
        <v>1</v>
      </c>
      <c r="Y8" s="161">
        <v>1</v>
      </c>
      <c r="Z8" s="161">
        <v>1</v>
      </c>
      <c r="AA8" s="161">
        <v>1</v>
      </c>
      <c r="AB8" s="161">
        <v>1</v>
      </c>
      <c r="AC8" s="161">
        <v>1</v>
      </c>
      <c r="AD8" s="161">
        <v>1</v>
      </c>
      <c r="AE8" s="161">
        <v>1</v>
      </c>
      <c r="AF8" s="161">
        <v>1</v>
      </c>
      <c r="AG8" s="161">
        <v>1</v>
      </c>
      <c r="AH8" s="161">
        <v>1</v>
      </c>
      <c r="AI8" s="161">
        <v>1</v>
      </c>
      <c r="AJ8" s="161">
        <v>1</v>
      </c>
      <c r="AK8" s="161">
        <v>1</v>
      </c>
      <c r="AL8" s="161">
        <v>1</v>
      </c>
      <c r="AM8" s="156">
        <v>1</v>
      </c>
      <c r="AN8" s="156">
        <v>1</v>
      </c>
      <c r="AO8" s="156">
        <v>1</v>
      </c>
      <c r="AP8" s="156">
        <v>1</v>
      </c>
      <c r="AQ8" s="156">
        <v>1</v>
      </c>
      <c r="AR8" s="156">
        <v>1</v>
      </c>
      <c r="AS8" s="156">
        <v>1</v>
      </c>
      <c r="AT8" s="156">
        <v>1</v>
      </c>
      <c r="AU8" s="156">
        <v>1</v>
      </c>
      <c r="AV8" s="156">
        <v>1</v>
      </c>
      <c r="AW8" s="156">
        <v>1</v>
      </c>
      <c r="AX8" s="61">
        <f t="shared" ref="AX8:AX62" si="0">AVERAGE(C8:AW8)</f>
        <v>0.97872340425531912</v>
      </c>
      <c r="AY8" s="139">
        <f>AVERAGE(AX8:AX9)</f>
        <v>0.86170212765957444</v>
      </c>
      <c r="AZ8" s="63">
        <f>AVERAGE((AY8:AY11))</f>
        <v>0.87588652482269502</v>
      </c>
    </row>
    <row r="9" spans="1:55" ht="16.8" customHeight="1" x14ac:dyDescent="0.3">
      <c r="A9" s="152" t="s">
        <v>315</v>
      </c>
      <c r="B9" s="160" t="s">
        <v>8</v>
      </c>
      <c r="C9" s="161">
        <v>1</v>
      </c>
      <c r="D9" s="154">
        <v>1</v>
      </c>
      <c r="E9" s="161">
        <v>1</v>
      </c>
      <c r="F9" s="161">
        <v>1</v>
      </c>
      <c r="G9" s="161">
        <v>1</v>
      </c>
      <c r="H9" s="161">
        <v>1</v>
      </c>
      <c r="I9" s="161">
        <v>1</v>
      </c>
      <c r="J9" s="161">
        <v>1</v>
      </c>
      <c r="K9" s="161">
        <v>1</v>
      </c>
      <c r="L9" s="161">
        <v>1</v>
      </c>
      <c r="M9" s="161">
        <v>1</v>
      </c>
      <c r="N9" s="161">
        <v>0</v>
      </c>
      <c r="O9" s="161">
        <v>1</v>
      </c>
      <c r="P9" s="161">
        <v>1</v>
      </c>
      <c r="Q9" s="161">
        <v>1</v>
      </c>
      <c r="R9" s="161">
        <v>1</v>
      </c>
      <c r="S9" s="161">
        <v>0</v>
      </c>
      <c r="T9" s="161">
        <v>1</v>
      </c>
      <c r="U9" s="161">
        <v>1</v>
      </c>
      <c r="V9" s="161">
        <v>1</v>
      </c>
      <c r="W9" s="161">
        <v>1</v>
      </c>
      <c r="X9" s="161">
        <v>1</v>
      </c>
      <c r="Y9" s="161">
        <v>1</v>
      </c>
      <c r="Z9" s="161">
        <v>1</v>
      </c>
      <c r="AA9" s="161">
        <v>1</v>
      </c>
      <c r="AB9" s="161">
        <v>1</v>
      </c>
      <c r="AC9" s="161">
        <v>0</v>
      </c>
      <c r="AD9" s="161">
        <v>1</v>
      </c>
      <c r="AE9" s="161">
        <v>1</v>
      </c>
      <c r="AF9" s="161">
        <v>0</v>
      </c>
      <c r="AG9" s="161">
        <v>1</v>
      </c>
      <c r="AH9" s="161">
        <v>1</v>
      </c>
      <c r="AI9" s="161">
        <v>0</v>
      </c>
      <c r="AJ9" s="161">
        <v>0</v>
      </c>
      <c r="AK9" s="161">
        <v>0</v>
      </c>
      <c r="AL9" s="161">
        <v>1</v>
      </c>
      <c r="AM9" s="156">
        <v>1</v>
      </c>
      <c r="AN9" s="156">
        <v>1</v>
      </c>
      <c r="AO9" s="156">
        <v>0</v>
      </c>
      <c r="AP9" s="156">
        <v>0</v>
      </c>
      <c r="AQ9" s="156">
        <v>0</v>
      </c>
      <c r="AR9" s="156">
        <v>0</v>
      </c>
      <c r="AS9" s="156">
        <v>1</v>
      </c>
      <c r="AT9" s="156">
        <v>1</v>
      </c>
      <c r="AU9" s="156">
        <v>0</v>
      </c>
      <c r="AV9" s="156">
        <v>1</v>
      </c>
      <c r="AW9" s="156">
        <v>1</v>
      </c>
      <c r="AX9" s="61">
        <f t="shared" si="0"/>
        <v>0.74468085106382975</v>
      </c>
      <c r="AY9" s="140"/>
    </row>
    <row r="10" spans="1:55" ht="16.8" customHeight="1" x14ac:dyDescent="0.3">
      <c r="A10" s="152" t="s">
        <v>318</v>
      </c>
      <c r="B10" s="160" t="s">
        <v>9</v>
      </c>
      <c r="C10" s="161">
        <v>1</v>
      </c>
      <c r="D10" s="154">
        <v>1</v>
      </c>
      <c r="E10" s="161">
        <v>1</v>
      </c>
      <c r="F10" s="161">
        <v>1</v>
      </c>
      <c r="G10" s="161">
        <v>1</v>
      </c>
      <c r="H10" s="161">
        <v>1</v>
      </c>
      <c r="I10" s="161">
        <v>1</v>
      </c>
      <c r="J10" s="161">
        <v>1</v>
      </c>
      <c r="K10" s="161">
        <v>1</v>
      </c>
      <c r="L10" s="161">
        <v>1</v>
      </c>
      <c r="M10" s="161">
        <v>1</v>
      </c>
      <c r="N10" s="161">
        <v>1</v>
      </c>
      <c r="O10" s="161">
        <v>1</v>
      </c>
      <c r="P10" s="161">
        <v>1</v>
      </c>
      <c r="Q10" s="161">
        <v>1</v>
      </c>
      <c r="R10" s="161">
        <v>0</v>
      </c>
      <c r="S10" s="161">
        <v>1</v>
      </c>
      <c r="T10" s="161">
        <v>0</v>
      </c>
      <c r="U10" s="161">
        <v>0</v>
      </c>
      <c r="V10" s="161">
        <v>0</v>
      </c>
      <c r="W10" s="161">
        <v>1</v>
      </c>
      <c r="X10" s="161">
        <v>1</v>
      </c>
      <c r="Y10" s="161">
        <v>1</v>
      </c>
      <c r="Z10" s="161">
        <v>1</v>
      </c>
      <c r="AA10" s="161">
        <v>1</v>
      </c>
      <c r="AB10" s="161">
        <v>0</v>
      </c>
      <c r="AC10" s="161">
        <v>0</v>
      </c>
      <c r="AD10" s="161">
        <v>1</v>
      </c>
      <c r="AE10" s="161">
        <v>1</v>
      </c>
      <c r="AF10" s="161">
        <v>1</v>
      </c>
      <c r="AG10" s="161">
        <v>1</v>
      </c>
      <c r="AH10" s="161">
        <v>1</v>
      </c>
      <c r="AI10" s="161">
        <v>1</v>
      </c>
      <c r="AJ10" s="161">
        <v>1</v>
      </c>
      <c r="AK10" s="161">
        <v>1</v>
      </c>
      <c r="AL10" s="161">
        <v>1</v>
      </c>
      <c r="AM10" s="156">
        <v>1</v>
      </c>
      <c r="AN10" s="156">
        <v>1</v>
      </c>
      <c r="AO10" s="156">
        <v>1</v>
      </c>
      <c r="AP10" s="156">
        <v>1</v>
      </c>
      <c r="AQ10" s="156">
        <v>1</v>
      </c>
      <c r="AR10" s="156">
        <v>1</v>
      </c>
      <c r="AS10" s="156">
        <v>1</v>
      </c>
      <c r="AT10" s="156">
        <v>1</v>
      </c>
      <c r="AU10" s="156">
        <v>1</v>
      </c>
      <c r="AV10" s="156">
        <v>1</v>
      </c>
      <c r="AW10" s="156">
        <v>0</v>
      </c>
      <c r="AX10" s="57">
        <f t="shared" si="0"/>
        <v>0.85106382978723405</v>
      </c>
      <c r="AY10" s="62">
        <v>0.85106382978723405</v>
      </c>
    </row>
    <row r="11" spans="1:55" ht="16.8" customHeight="1" x14ac:dyDescent="0.3">
      <c r="A11" s="152" t="s">
        <v>322</v>
      </c>
      <c r="B11" s="160" t="s">
        <v>10</v>
      </c>
      <c r="C11" s="161">
        <v>1</v>
      </c>
      <c r="D11" s="154">
        <v>1</v>
      </c>
      <c r="E11" s="161">
        <v>1</v>
      </c>
      <c r="F11" s="161">
        <v>1</v>
      </c>
      <c r="G11" s="161">
        <v>1</v>
      </c>
      <c r="H11" s="161">
        <v>1</v>
      </c>
      <c r="I11" s="161">
        <v>1</v>
      </c>
      <c r="J11" s="161">
        <v>1</v>
      </c>
      <c r="K11" s="161">
        <v>1</v>
      </c>
      <c r="L11" s="161">
        <v>1</v>
      </c>
      <c r="M11" s="161">
        <v>1</v>
      </c>
      <c r="N11" s="161">
        <v>1</v>
      </c>
      <c r="O11" s="161">
        <v>1</v>
      </c>
      <c r="P11" s="161">
        <v>1</v>
      </c>
      <c r="Q11" s="161">
        <v>1</v>
      </c>
      <c r="R11" s="161">
        <v>1</v>
      </c>
      <c r="S11" s="161">
        <v>1</v>
      </c>
      <c r="T11" s="161">
        <v>1</v>
      </c>
      <c r="U11" s="161">
        <v>1</v>
      </c>
      <c r="V11" s="161">
        <v>1</v>
      </c>
      <c r="W11" s="161">
        <v>1</v>
      </c>
      <c r="X11" s="161">
        <v>1</v>
      </c>
      <c r="Y11" s="161">
        <v>1</v>
      </c>
      <c r="Z11" s="161">
        <v>1</v>
      </c>
      <c r="AA11" s="161">
        <v>1</v>
      </c>
      <c r="AB11" s="161">
        <v>1</v>
      </c>
      <c r="AC11" s="161">
        <v>0</v>
      </c>
      <c r="AD11" s="161">
        <v>1</v>
      </c>
      <c r="AE11" s="161">
        <v>1</v>
      </c>
      <c r="AF11" s="161">
        <v>1</v>
      </c>
      <c r="AG11" s="161">
        <v>1</v>
      </c>
      <c r="AH11" s="161">
        <v>1</v>
      </c>
      <c r="AI11" s="161">
        <v>1</v>
      </c>
      <c r="AJ11" s="161">
        <v>1</v>
      </c>
      <c r="AK11" s="161">
        <v>1</v>
      </c>
      <c r="AL11" s="161">
        <v>1</v>
      </c>
      <c r="AM11" s="156">
        <v>0</v>
      </c>
      <c r="AN11" s="156">
        <v>1</v>
      </c>
      <c r="AO11" s="156">
        <v>1</v>
      </c>
      <c r="AP11" s="156">
        <v>1</v>
      </c>
      <c r="AQ11" s="156">
        <v>1</v>
      </c>
      <c r="AR11" s="156">
        <v>1</v>
      </c>
      <c r="AS11" s="156">
        <v>1</v>
      </c>
      <c r="AT11" s="156">
        <v>1</v>
      </c>
      <c r="AU11" s="156">
        <v>0</v>
      </c>
      <c r="AV11" s="156">
        <v>0</v>
      </c>
      <c r="AW11" s="156">
        <v>1</v>
      </c>
      <c r="AX11" s="61">
        <f t="shared" si="0"/>
        <v>0.91489361702127658</v>
      </c>
      <c r="AY11" s="141">
        <v>0.91489361702127658</v>
      </c>
    </row>
    <row r="12" spans="1:55" ht="16.8" customHeight="1" x14ac:dyDescent="0.3">
      <c r="A12" s="152" t="s">
        <v>330</v>
      </c>
      <c r="B12" s="160" t="s">
        <v>11</v>
      </c>
      <c r="C12" s="161">
        <v>1</v>
      </c>
      <c r="D12" s="154">
        <v>1</v>
      </c>
      <c r="E12" s="161">
        <v>0</v>
      </c>
      <c r="F12" s="161">
        <v>1</v>
      </c>
      <c r="G12" s="161">
        <v>0</v>
      </c>
      <c r="H12" s="161">
        <v>0</v>
      </c>
      <c r="I12" s="161">
        <v>1</v>
      </c>
      <c r="J12" s="161">
        <v>1</v>
      </c>
      <c r="K12" s="161">
        <v>1</v>
      </c>
      <c r="L12" s="161">
        <v>1</v>
      </c>
      <c r="M12" s="161">
        <v>0</v>
      </c>
      <c r="N12" s="161">
        <v>1</v>
      </c>
      <c r="O12" s="161">
        <v>1</v>
      </c>
      <c r="P12" s="161">
        <v>1</v>
      </c>
      <c r="Q12" s="161">
        <v>0</v>
      </c>
      <c r="R12" s="161">
        <v>1</v>
      </c>
      <c r="S12" s="161">
        <v>0</v>
      </c>
      <c r="T12" s="161">
        <v>0</v>
      </c>
      <c r="U12" s="161">
        <v>1</v>
      </c>
      <c r="V12" s="161">
        <v>1</v>
      </c>
      <c r="W12" s="161">
        <v>0</v>
      </c>
      <c r="X12" s="161">
        <v>1</v>
      </c>
      <c r="Y12" s="161">
        <v>0</v>
      </c>
      <c r="Z12" s="161">
        <v>0</v>
      </c>
      <c r="AA12" s="161">
        <v>1</v>
      </c>
      <c r="AB12" s="161">
        <v>1</v>
      </c>
      <c r="AC12" s="161">
        <v>0</v>
      </c>
      <c r="AD12" s="161">
        <v>1</v>
      </c>
      <c r="AE12" s="161">
        <v>1</v>
      </c>
      <c r="AF12" s="161">
        <v>1</v>
      </c>
      <c r="AG12" s="161">
        <v>1</v>
      </c>
      <c r="AH12" s="161">
        <v>1</v>
      </c>
      <c r="AI12" s="161">
        <v>1</v>
      </c>
      <c r="AJ12" s="161">
        <v>0</v>
      </c>
      <c r="AK12" s="161">
        <v>0</v>
      </c>
      <c r="AL12" s="161">
        <v>1</v>
      </c>
      <c r="AM12" s="156">
        <v>1</v>
      </c>
      <c r="AN12" s="156">
        <v>0</v>
      </c>
      <c r="AO12" s="156">
        <v>1</v>
      </c>
      <c r="AP12" s="156">
        <v>1</v>
      </c>
      <c r="AQ12" s="156">
        <v>0</v>
      </c>
      <c r="AR12" s="156">
        <v>1</v>
      </c>
      <c r="AS12" s="156">
        <v>1</v>
      </c>
      <c r="AT12" s="156">
        <v>0</v>
      </c>
      <c r="AU12" s="156">
        <v>1</v>
      </c>
      <c r="AV12" s="156">
        <v>1</v>
      </c>
      <c r="AW12" s="156">
        <v>0</v>
      </c>
      <c r="AX12" s="57">
        <f t="shared" si="0"/>
        <v>0.63829787234042556</v>
      </c>
      <c r="AY12" s="60">
        <f>AVERAGE(AX12:AX13)</f>
        <v>0.7021276595744681</v>
      </c>
      <c r="AZ12" s="60">
        <f>AVERAGE(AY12:AY16)</f>
        <v>0.7523512180080173</v>
      </c>
    </row>
    <row r="13" spans="1:55" ht="16.8" customHeight="1" x14ac:dyDescent="0.3">
      <c r="A13" s="152" t="s">
        <v>332</v>
      </c>
      <c r="B13" s="160" t="s">
        <v>12</v>
      </c>
      <c r="C13" s="161">
        <v>1</v>
      </c>
      <c r="D13" s="154">
        <v>1</v>
      </c>
      <c r="E13" s="161">
        <v>1</v>
      </c>
      <c r="F13" s="161">
        <v>1</v>
      </c>
      <c r="G13" s="161">
        <v>0</v>
      </c>
      <c r="H13" s="161">
        <v>1</v>
      </c>
      <c r="I13" s="161">
        <v>0</v>
      </c>
      <c r="J13" s="161">
        <v>1</v>
      </c>
      <c r="K13" s="161">
        <v>1</v>
      </c>
      <c r="L13" s="161">
        <v>1</v>
      </c>
      <c r="M13" s="161">
        <v>1</v>
      </c>
      <c r="N13" s="161">
        <v>1</v>
      </c>
      <c r="O13" s="161">
        <v>1</v>
      </c>
      <c r="P13" s="161">
        <v>1</v>
      </c>
      <c r="Q13" s="161">
        <v>1</v>
      </c>
      <c r="R13" s="161">
        <v>1</v>
      </c>
      <c r="S13" s="161">
        <v>1</v>
      </c>
      <c r="T13" s="161">
        <v>0</v>
      </c>
      <c r="U13" s="161">
        <v>1</v>
      </c>
      <c r="V13" s="161">
        <v>1</v>
      </c>
      <c r="W13" s="161">
        <v>0</v>
      </c>
      <c r="X13" s="161">
        <v>1</v>
      </c>
      <c r="Y13" s="161">
        <v>1</v>
      </c>
      <c r="Z13" s="161">
        <v>0</v>
      </c>
      <c r="AA13" s="161">
        <v>1</v>
      </c>
      <c r="AB13" s="161">
        <v>1</v>
      </c>
      <c r="AC13" s="161">
        <v>0</v>
      </c>
      <c r="AD13" s="161">
        <v>1</v>
      </c>
      <c r="AE13" s="161">
        <v>1</v>
      </c>
      <c r="AF13" s="161">
        <v>1</v>
      </c>
      <c r="AG13" s="161">
        <v>1</v>
      </c>
      <c r="AH13" s="161">
        <v>1</v>
      </c>
      <c r="AI13" s="161">
        <v>0</v>
      </c>
      <c r="AJ13" s="161">
        <v>0</v>
      </c>
      <c r="AK13" s="161">
        <v>1</v>
      </c>
      <c r="AL13" s="161">
        <v>1</v>
      </c>
      <c r="AM13" s="156">
        <v>1</v>
      </c>
      <c r="AN13" s="156">
        <v>1</v>
      </c>
      <c r="AO13" s="156">
        <v>1</v>
      </c>
      <c r="AP13" s="156">
        <v>0</v>
      </c>
      <c r="AQ13" s="156">
        <v>1</v>
      </c>
      <c r="AR13" s="156">
        <v>1</v>
      </c>
      <c r="AS13" s="156">
        <v>1</v>
      </c>
      <c r="AT13" s="156">
        <v>0</v>
      </c>
      <c r="AU13" s="156">
        <v>1</v>
      </c>
      <c r="AV13" s="156">
        <v>1</v>
      </c>
      <c r="AW13" s="156">
        <v>0</v>
      </c>
      <c r="AX13" s="57">
        <f t="shared" si="0"/>
        <v>0.76595744680851063</v>
      </c>
    </row>
    <row r="14" spans="1:55" ht="16.8" customHeight="1" x14ac:dyDescent="0.3">
      <c r="A14" s="152" t="s">
        <v>336</v>
      </c>
      <c r="B14" s="160" t="s">
        <v>13</v>
      </c>
      <c r="C14" s="161">
        <v>1</v>
      </c>
      <c r="D14" s="154">
        <v>1</v>
      </c>
      <c r="E14" s="161">
        <v>1</v>
      </c>
      <c r="F14" s="161">
        <v>1</v>
      </c>
      <c r="G14" s="161">
        <v>1</v>
      </c>
      <c r="H14" s="161">
        <v>1</v>
      </c>
      <c r="I14" s="161">
        <v>1</v>
      </c>
      <c r="J14" s="161">
        <v>1</v>
      </c>
      <c r="K14" s="161">
        <v>1</v>
      </c>
      <c r="L14" s="161">
        <v>1</v>
      </c>
      <c r="M14" s="161">
        <v>1</v>
      </c>
      <c r="N14" s="161">
        <v>1</v>
      </c>
      <c r="O14" s="161">
        <v>1</v>
      </c>
      <c r="P14" s="161">
        <v>1</v>
      </c>
      <c r="Q14" s="161">
        <v>1</v>
      </c>
      <c r="R14" s="161">
        <v>1</v>
      </c>
      <c r="S14" s="161">
        <v>1</v>
      </c>
      <c r="T14" s="161">
        <v>1</v>
      </c>
      <c r="U14" s="161">
        <v>1</v>
      </c>
      <c r="V14" s="161">
        <v>1</v>
      </c>
      <c r="W14" s="161">
        <v>1</v>
      </c>
      <c r="X14" s="161">
        <v>1</v>
      </c>
      <c r="Y14" s="161">
        <v>1</v>
      </c>
      <c r="Z14" s="161">
        <v>0</v>
      </c>
      <c r="AA14" s="161">
        <v>1</v>
      </c>
      <c r="AB14" s="161">
        <v>1</v>
      </c>
      <c r="AC14" s="161">
        <v>0</v>
      </c>
      <c r="AD14" s="161">
        <v>1</v>
      </c>
      <c r="AE14" s="161">
        <v>1</v>
      </c>
      <c r="AF14" s="161">
        <v>1</v>
      </c>
      <c r="AG14" s="161">
        <v>1</v>
      </c>
      <c r="AH14" s="161">
        <v>1</v>
      </c>
      <c r="AI14" s="161">
        <v>1</v>
      </c>
      <c r="AJ14" s="161">
        <v>1</v>
      </c>
      <c r="AK14" s="161">
        <v>1</v>
      </c>
      <c r="AL14" s="161">
        <v>1</v>
      </c>
      <c r="AM14" s="156">
        <v>1</v>
      </c>
      <c r="AN14" s="156">
        <v>1</v>
      </c>
      <c r="AO14" s="156">
        <v>1</v>
      </c>
      <c r="AP14" s="156">
        <v>1</v>
      </c>
      <c r="AQ14" s="156">
        <v>1</v>
      </c>
      <c r="AR14" s="156">
        <v>1</v>
      </c>
      <c r="AS14" s="156">
        <v>1</v>
      </c>
      <c r="AT14" s="156">
        <v>1</v>
      </c>
      <c r="AU14" s="156">
        <v>1</v>
      </c>
      <c r="AV14" s="156">
        <v>1</v>
      </c>
      <c r="AW14" s="156">
        <v>1</v>
      </c>
      <c r="AX14" s="61">
        <f t="shared" si="0"/>
        <v>0.95744680851063835</v>
      </c>
      <c r="AY14" s="139">
        <f>AVERAGE(AX14:AX15)</f>
        <v>0.9042553191489362</v>
      </c>
    </row>
    <row r="15" spans="1:55" ht="16.8" customHeight="1" x14ac:dyDescent="0.3">
      <c r="A15" s="152" t="s">
        <v>339</v>
      </c>
      <c r="B15" s="160" t="s">
        <v>14</v>
      </c>
      <c r="C15" s="161">
        <v>1</v>
      </c>
      <c r="D15" s="154">
        <v>1</v>
      </c>
      <c r="E15" s="161">
        <v>1</v>
      </c>
      <c r="F15" s="161">
        <v>1</v>
      </c>
      <c r="G15" s="161">
        <v>0</v>
      </c>
      <c r="H15" s="161">
        <v>0</v>
      </c>
      <c r="I15" s="161">
        <v>1</v>
      </c>
      <c r="J15" s="161">
        <v>1</v>
      </c>
      <c r="K15" s="161">
        <v>1</v>
      </c>
      <c r="L15" s="161">
        <v>1</v>
      </c>
      <c r="M15" s="161">
        <v>0</v>
      </c>
      <c r="N15" s="161">
        <v>1</v>
      </c>
      <c r="O15" s="161">
        <v>1</v>
      </c>
      <c r="P15" s="161">
        <v>1</v>
      </c>
      <c r="Q15" s="161">
        <v>1</v>
      </c>
      <c r="R15" s="161">
        <v>1</v>
      </c>
      <c r="S15" s="161">
        <v>1</v>
      </c>
      <c r="T15" s="161">
        <v>1</v>
      </c>
      <c r="U15" s="161">
        <v>1</v>
      </c>
      <c r="V15" s="161">
        <v>1</v>
      </c>
      <c r="W15" s="161">
        <v>1</v>
      </c>
      <c r="X15" s="161">
        <v>1</v>
      </c>
      <c r="Y15" s="161">
        <v>0</v>
      </c>
      <c r="Z15" s="161">
        <v>0</v>
      </c>
      <c r="AA15" s="161">
        <v>1</v>
      </c>
      <c r="AB15" s="161">
        <v>1</v>
      </c>
      <c r="AC15" s="161">
        <v>1</v>
      </c>
      <c r="AD15" s="161">
        <v>1</v>
      </c>
      <c r="AE15" s="161">
        <v>1</v>
      </c>
      <c r="AF15" s="161">
        <v>1</v>
      </c>
      <c r="AG15" s="161">
        <v>1</v>
      </c>
      <c r="AH15" s="161">
        <v>1</v>
      </c>
      <c r="AI15" s="161">
        <v>0</v>
      </c>
      <c r="AJ15" s="161">
        <v>1</v>
      </c>
      <c r="AK15" s="161">
        <v>1</v>
      </c>
      <c r="AL15" s="161">
        <v>1</v>
      </c>
      <c r="AM15" s="156">
        <v>1</v>
      </c>
      <c r="AN15" s="156">
        <v>1</v>
      </c>
      <c r="AO15" s="156">
        <v>1</v>
      </c>
      <c r="AP15" s="156">
        <v>1</v>
      </c>
      <c r="AQ15" s="156">
        <v>1</v>
      </c>
      <c r="AR15" s="156">
        <v>1</v>
      </c>
      <c r="AS15" s="156">
        <v>1</v>
      </c>
      <c r="AT15" s="156">
        <v>0</v>
      </c>
      <c r="AU15" s="156">
        <v>1</v>
      </c>
      <c r="AV15" s="156">
        <v>1</v>
      </c>
      <c r="AW15" s="156">
        <v>1</v>
      </c>
      <c r="AX15" s="61">
        <f t="shared" si="0"/>
        <v>0.85106382978723405</v>
      </c>
      <c r="AY15" s="140"/>
    </row>
    <row r="16" spans="1:55" ht="16.8" customHeight="1" x14ac:dyDescent="0.3">
      <c r="A16" s="152" t="s">
        <v>343</v>
      </c>
      <c r="B16" s="160" t="s">
        <v>15</v>
      </c>
      <c r="C16" s="161">
        <v>1</v>
      </c>
      <c r="D16" s="154">
        <v>1</v>
      </c>
      <c r="E16" s="161">
        <v>1</v>
      </c>
      <c r="F16" s="161">
        <v>1</v>
      </c>
      <c r="G16" s="161">
        <v>1</v>
      </c>
      <c r="H16" s="161">
        <v>1</v>
      </c>
      <c r="I16" s="161">
        <v>1</v>
      </c>
      <c r="J16" s="161">
        <v>1</v>
      </c>
      <c r="K16" s="161">
        <v>1</v>
      </c>
      <c r="L16" s="161">
        <v>1</v>
      </c>
      <c r="M16" s="161">
        <v>1</v>
      </c>
      <c r="N16" s="161">
        <v>1</v>
      </c>
      <c r="O16" s="161">
        <v>1</v>
      </c>
      <c r="P16" s="161">
        <v>1</v>
      </c>
      <c r="Q16" s="161">
        <v>1</v>
      </c>
      <c r="R16" s="161">
        <v>1</v>
      </c>
      <c r="S16" s="161">
        <v>0</v>
      </c>
      <c r="T16" s="161">
        <v>1</v>
      </c>
      <c r="U16" s="161">
        <v>1</v>
      </c>
      <c r="V16" s="161">
        <v>0</v>
      </c>
      <c r="W16" s="161">
        <v>1</v>
      </c>
      <c r="X16" s="161">
        <v>0</v>
      </c>
      <c r="Y16" s="161">
        <v>0</v>
      </c>
      <c r="Z16" s="161">
        <v>0</v>
      </c>
      <c r="AA16" s="161">
        <v>1</v>
      </c>
      <c r="AB16" s="161">
        <v>1</v>
      </c>
      <c r="AC16" s="161">
        <v>0</v>
      </c>
      <c r="AD16" s="161">
        <v>1</v>
      </c>
      <c r="AE16" s="161">
        <v>1</v>
      </c>
      <c r="AF16" s="161">
        <v>1</v>
      </c>
      <c r="AG16" s="161">
        <v>1</v>
      </c>
      <c r="AH16" s="161">
        <v>1</v>
      </c>
      <c r="AI16" s="161">
        <v>0</v>
      </c>
      <c r="AJ16" s="161">
        <v>1</v>
      </c>
      <c r="AK16" s="161">
        <v>1</v>
      </c>
      <c r="AL16" s="161">
        <v>1</v>
      </c>
      <c r="AM16" s="156">
        <v>1</v>
      </c>
      <c r="AN16" s="156">
        <v>1</v>
      </c>
      <c r="AO16" s="156">
        <v>1</v>
      </c>
      <c r="AP16" s="156">
        <v>1</v>
      </c>
      <c r="AQ16" s="156">
        <v>1</v>
      </c>
      <c r="AR16" s="156">
        <v>1</v>
      </c>
      <c r="AS16" s="156">
        <v>1</v>
      </c>
      <c r="AT16" s="156">
        <v>1</v>
      </c>
      <c r="AU16" s="156">
        <v>0</v>
      </c>
      <c r="AV16" s="156">
        <v>1</v>
      </c>
      <c r="AW16" s="156">
        <v>1</v>
      </c>
      <c r="AX16" s="57">
        <f t="shared" si="0"/>
        <v>0.82978723404255317</v>
      </c>
      <c r="AY16" s="60">
        <f>AVERAGE(AX16:AX23)</f>
        <v>0.65067067530064748</v>
      </c>
    </row>
    <row r="17" spans="1:57" ht="16.8" customHeight="1" x14ac:dyDescent="0.3">
      <c r="A17" s="152" t="s">
        <v>345</v>
      </c>
      <c r="B17" s="160" t="s">
        <v>16</v>
      </c>
      <c r="C17" s="161">
        <v>0</v>
      </c>
      <c r="D17" s="154">
        <v>0</v>
      </c>
      <c r="E17" s="161">
        <v>0</v>
      </c>
      <c r="F17" s="161">
        <v>1</v>
      </c>
      <c r="G17" s="161">
        <v>0</v>
      </c>
      <c r="H17" s="161">
        <v>1</v>
      </c>
      <c r="I17" s="161">
        <v>0</v>
      </c>
      <c r="J17" s="161">
        <v>0</v>
      </c>
      <c r="K17" s="161">
        <v>1</v>
      </c>
      <c r="L17" s="161">
        <v>1</v>
      </c>
      <c r="M17" s="161">
        <v>1</v>
      </c>
      <c r="N17" s="161">
        <v>1</v>
      </c>
      <c r="O17" s="161">
        <v>1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1</v>
      </c>
      <c r="V17" s="161">
        <v>0</v>
      </c>
      <c r="W17" s="161">
        <v>1</v>
      </c>
      <c r="X17" s="161">
        <v>0</v>
      </c>
      <c r="Y17" s="161">
        <v>0</v>
      </c>
      <c r="Z17" s="161">
        <v>0</v>
      </c>
      <c r="AA17" s="161">
        <v>1</v>
      </c>
      <c r="AB17" s="161">
        <v>0</v>
      </c>
      <c r="AC17" s="161">
        <v>1</v>
      </c>
      <c r="AD17" s="161">
        <v>1</v>
      </c>
      <c r="AE17" s="161">
        <v>0</v>
      </c>
      <c r="AF17" s="161">
        <v>0</v>
      </c>
      <c r="AG17" s="161">
        <v>1</v>
      </c>
      <c r="AH17" s="161">
        <v>0</v>
      </c>
      <c r="AI17" s="161">
        <v>0</v>
      </c>
      <c r="AJ17" s="161">
        <v>1</v>
      </c>
      <c r="AK17" s="161">
        <v>0</v>
      </c>
      <c r="AL17" s="161">
        <v>0</v>
      </c>
      <c r="AM17" s="156">
        <v>1</v>
      </c>
      <c r="AN17" s="156">
        <v>0</v>
      </c>
      <c r="AO17" s="156">
        <v>1</v>
      </c>
      <c r="AP17" s="156">
        <v>1</v>
      </c>
      <c r="AQ17" s="156">
        <v>1</v>
      </c>
      <c r="AR17" s="156">
        <v>1</v>
      </c>
      <c r="AS17" s="156">
        <v>1</v>
      </c>
      <c r="AT17" s="156">
        <v>1</v>
      </c>
      <c r="AU17" s="156">
        <v>0</v>
      </c>
      <c r="AV17" s="156">
        <v>1</v>
      </c>
      <c r="AW17" s="156">
        <v>0</v>
      </c>
      <c r="AX17" s="57">
        <f t="shared" si="0"/>
        <v>0.46808510638297873</v>
      </c>
    </row>
    <row r="18" spans="1:57" ht="16.8" customHeight="1" x14ac:dyDescent="0.3">
      <c r="A18" s="152" t="s">
        <v>347</v>
      </c>
      <c r="B18" s="160" t="s">
        <v>17</v>
      </c>
      <c r="C18" s="161">
        <v>0</v>
      </c>
      <c r="D18" s="154">
        <v>0</v>
      </c>
      <c r="E18" s="161">
        <v>1</v>
      </c>
      <c r="F18" s="161">
        <v>1</v>
      </c>
      <c r="G18" s="161">
        <v>0</v>
      </c>
      <c r="H18" s="161">
        <v>1</v>
      </c>
      <c r="I18" s="161">
        <v>1</v>
      </c>
      <c r="J18" s="161">
        <v>0</v>
      </c>
      <c r="K18" s="161">
        <v>1</v>
      </c>
      <c r="L18" s="161">
        <v>1</v>
      </c>
      <c r="M18" s="161">
        <v>0</v>
      </c>
      <c r="N18" s="161">
        <v>1</v>
      </c>
      <c r="O18" s="161">
        <v>1</v>
      </c>
      <c r="P18" s="161">
        <v>0</v>
      </c>
      <c r="Q18" s="161">
        <v>1</v>
      </c>
      <c r="R18" s="161">
        <v>1</v>
      </c>
      <c r="S18" s="161">
        <v>0</v>
      </c>
      <c r="T18" s="161">
        <v>0</v>
      </c>
      <c r="U18" s="161">
        <v>1</v>
      </c>
      <c r="V18" s="161">
        <v>0</v>
      </c>
      <c r="W18" s="161">
        <v>1</v>
      </c>
      <c r="X18" s="161">
        <v>0</v>
      </c>
      <c r="Y18" s="161">
        <v>0</v>
      </c>
      <c r="Z18" s="161">
        <v>0</v>
      </c>
      <c r="AA18" s="161">
        <v>1</v>
      </c>
      <c r="AB18" s="161">
        <v>0</v>
      </c>
      <c r="AC18" s="154"/>
      <c r="AD18" s="161">
        <v>1</v>
      </c>
      <c r="AE18" s="161">
        <v>1</v>
      </c>
      <c r="AF18" s="161">
        <v>1</v>
      </c>
      <c r="AG18" s="161">
        <v>1</v>
      </c>
      <c r="AH18" s="161">
        <v>1</v>
      </c>
      <c r="AI18" s="161">
        <v>0</v>
      </c>
      <c r="AJ18" s="161">
        <v>1</v>
      </c>
      <c r="AK18" s="161">
        <v>1</v>
      </c>
      <c r="AL18" s="161">
        <v>0</v>
      </c>
      <c r="AM18" s="156">
        <v>1</v>
      </c>
      <c r="AN18" s="156">
        <v>1</v>
      </c>
      <c r="AO18" s="156">
        <v>1</v>
      </c>
      <c r="AP18" s="156">
        <v>1</v>
      </c>
      <c r="AQ18" s="156">
        <v>1</v>
      </c>
      <c r="AR18" s="156">
        <v>1</v>
      </c>
      <c r="AS18" s="156">
        <v>1</v>
      </c>
      <c r="AT18" s="156">
        <v>1</v>
      </c>
      <c r="AU18" s="156">
        <v>0</v>
      </c>
      <c r="AV18" s="156">
        <v>1</v>
      </c>
      <c r="AW18" s="156">
        <v>1</v>
      </c>
      <c r="AX18" s="57">
        <f t="shared" si="0"/>
        <v>0.65217391304347827</v>
      </c>
    </row>
    <row r="19" spans="1:57" ht="16.8" customHeight="1" x14ac:dyDescent="0.3">
      <c r="A19" s="152" t="s">
        <v>350</v>
      </c>
      <c r="B19" s="160" t="s">
        <v>18</v>
      </c>
      <c r="C19" s="161">
        <v>1</v>
      </c>
      <c r="D19" s="154">
        <v>1</v>
      </c>
      <c r="E19" s="161">
        <v>1</v>
      </c>
      <c r="F19" s="161">
        <v>1</v>
      </c>
      <c r="G19" s="161">
        <v>1</v>
      </c>
      <c r="H19" s="161">
        <v>1</v>
      </c>
      <c r="I19" s="161">
        <v>1</v>
      </c>
      <c r="J19" s="161">
        <v>1</v>
      </c>
      <c r="K19" s="161">
        <v>1</v>
      </c>
      <c r="L19" s="161">
        <v>1</v>
      </c>
      <c r="M19" s="161">
        <v>0</v>
      </c>
      <c r="N19" s="161">
        <v>1</v>
      </c>
      <c r="O19" s="161">
        <v>1</v>
      </c>
      <c r="P19" s="161">
        <v>1</v>
      </c>
      <c r="Q19" s="161">
        <v>0</v>
      </c>
      <c r="R19" s="161">
        <v>0</v>
      </c>
      <c r="S19" s="161">
        <v>0</v>
      </c>
      <c r="T19" s="161">
        <v>0</v>
      </c>
      <c r="U19" s="161">
        <v>1</v>
      </c>
      <c r="V19" s="161">
        <v>1</v>
      </c>
      <c r="W19" s="161">
        <v>0</v>
      </c>
      <c r="X19" s="161">
        <v>1</v>
      </c>
      <c r="Y19" s="161">
        <v>1</v>
      </c>
      <c r="Z19" s="161">
        <v>1</v>
      </c>
      <c r="AA19" s="161">
        <v>1</v>
      </c>
      <c r="AB19" s="161">
        <v>1</v>
      </c>
      <c r="AC19" s="161">
        <v>0</v>
      </c>
      <c r="AD19" s="161">
        <v>1</v>
      </c>
      <c r="AE19" s="161">
        <v>1</v>
      </c>
      <c r="AF19" s="161">
        <v>1</v>
      </c>
      <c r="AG19" s="161">
        <v>1</v>
      </c>
      <c r="AH19" s="161">
        <v>1</v>
      </c>
      <c r="AI19" s="161">
        <v>1</v>
      </c>
      <c r="AJ19" s="161">
        <v>1</v>
      </c>
      <c r="AK19" s="161">
        <v>1</v>
      </c>
      <c r="AL19" s="161">
        <v>1</v>
      </c>
      <c r="AM19" s="156">
        <v>1</v>
      </c>
      <c r="AN19" s="156">
        <v>0</v>
      </c>
      <c r="AO19" s="156">
        <v>1</v>
      </c>
      <c r="AP19" s="156">
        <v>1</v>
      </c>
      <c r="AQ19" s="156">
        <v>0</v>
      </c>
      <c r="AR19" s="156">
        <v>1</v>
      </c>
      <c r="AS19" s="156">
        <v>1</v>
      </c>
      <c r="AT19" s="156">
        <v>1</v>
      </c>
      <c r="AU19" s="156">
        <v>1</v>
      </c>
      <c r="AV19" s="156">
        <v>0</v>
      </c>
      <c r="AW19" s="156">
        <v>1</v>
      </c>
      <c r="AX19" s="57">
        <f t="shared" si="0"/>
        <v>0.78723404255319152</v>
      </c>
    </row>
    <row r="20" spans="1:57" ht="16.8" customHeight="1" x14ac:dyDescent="0.3">
      <c r="A20" s="152" t="s">
        <v>352</v>
      </c>
      <c r="B20" s="160" t="s">
        <v>19</v>
      </c>
      <c r="C20" s="161">
        <v>1</v>
      </c>
      <c r="D20" s="154">
        <v>1</v>
      </c>
      <c r="E20" s="161">
        <v>1</v>
      </c>
      <c r="F20" s="161">
        <v>1</v>
      </c>
      <c r="G20" s="161">
        <v>1</v>
      </c>
      <c r="H20" s="161">
        <v>1</v>
      </c>
      <c r="I20" s="161">
        <v>1</v>
      </c>
      <c r="J20" s="161">
        <v>1</v>
      </c>
      <c r="K20" s="161">
        <v>1</v>
      </c>
      <c r="L20" s="161">
        <v>1</v>
      </c>
      <c r="M20" s="161">
        <v>0</v>
      </c>
      <c r="N20" s="161">
        <v>1</v>
      </c>
      <c r="O20" s="161">
        <v>1</v>
      </c>
      <c r="P20" s="161">
        <v>1</v>
      </c>
      <c r="Q20" s="161">
        <v>1</v>
      </c>
      <c r="R20" s="161">
        <v>1</v>
      </c>
      <c r="S20" s="161">
        <v>0</v>
      </c>
      <c r="T20" s="161">
        <v>1</v>
      </c>
      <c r="U20" s="161">
        <v>1</v>
      </c>
      <c r="V20" s="161">
        <v>0</v>
      </c>
      <c r="W20" s="161">
        <v>0</v>
      </c>
      <c r="X20" s="161">
        <v>1</v>
      </c>
      <c r="Y20" s="161">
        <v>1</v>
      </c>
      <c r="Z20" s="161">
        <v>1</v>
      </c>
      <c r="AA20" s="161">
        <v>1</v>
      </c>
      <c r="AB20" s="161">
        <v>1</v>
      </c>
      <c r="AC20" s="161">
        <v>1</v>
      </c>
      <c r="AD20" s="161">
        <v>1</v>
      </c>
      <c r="AE20" s="161">
        <v>1</v>
      </c>
      <c r="AF20" s="161">
        <v>1</v>
      </c>
      <c r="AG20" s="161">
        <v>1</v>
      </c>
      <c r="AH20" s="161">
        <v>1</v>
      </c>
      <c r="AI20" s="161">
        <v>1</v>
      </c>
      <c r="AJ20" s="161">
        <v>1</v>
      </c>
      <c r="AK20" s="161">
        <v>1</v>
      </c>
      <c r="AL20" s="161">
        <v>1</v>
      </c>
      <c r="AM20" s="156">
        <v>1</v>
      </c>
      <c r="AN20" s="156">
        <v>1</v>
      </c>
      <c r="AO20" s="156">
        <v>1</v>
      </c>
      <c r="AP20" s="156">
        <v>1</v>
      </c>
      <c r="AQ20" s="156">
        <v>1</v>
      </c>
      <c r="AR20" s="156">
        <v>1</v>
      </c>
      <c r="AS20" s="156">
        <v>1</v>
      </c>
      <c r="AT20" s="156">
        <v>1</v>
      </c>
      <c r="AU20" s="156">
        <v>1</v>
      </c>
      <c r="AV20" s="156">
        <v>1</v>
      </c>
      <c r="AW20" s="156">
        <v>1</v>
      </c>
      <c r="AX20" s="57">
        <f t="shared" si="0"/>
        <v>0.91489361702127658</v>
      </c>
    </row>
    <row r="21" spans="1:57" ht="16.8" customHeight="1" x14ac:dyDescent="0.3">
      <c r="A21" s="152" t="s">
        <v>357</v>
      </c>
      <c r="B21" s="160" t="s">
        <v>20</v>
      </c>
      <c r="C21" s="161">
        <v>0</v>
      </c>
      <c r="D21" s="154">
        <v>0</v>
      </c>
      <c r="E21" s="161">
        <v>0</v>
      </c>
      <c r="F21" s="161">
        <v>1</v>
      </c>
      <c r="G21" s="161">
        <v>1</v>
      </c>
      <c r="H21" s="161">
        <v>1</v>
      </c>
      <c r="I21" s="161">
        <v>0</v>
      </c>
      <c r="J21" s="161">
        <v>1</v>
      </c>
      <c r="K21" s="161">
        <v>1</v>
      </c>
      <c r="L21" s="161">
        <v>1</v>
      </c>
      <c r="M21" s="161">
        <v>0</v>
      </c>
      <c r="N21" s="161">
        <v>1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1</v>
      </c>
      <c r="V21" s="161">
        <v>0</v>
      </c>
      <c r="W21" s="161">
        <v>0</v>
      </c>
      <c r="X21" s="161">
        <v>1</v>
      </c>
      <c r="Y21" s="161">
        <v>0</v>
      </c>
      <c r="Z21" s="161">
        <v>0</v>
      </c>
      <c r="AA21" s="161">
        <v>1</v>
      </c>
      <c r="AB21" s="161">
        <v>1</v>
      </c>
      <c r="AC21" s="161">
        <v>0</v>
      </c>
      <c r="AD21" s="161">
        <v>1</v>
      </c>
      <c r="AE21" s="161">
        <v>0</v>
      </c>
      <c r="AF21" s="161">
        <v>0</v>
      </c>
      <c r="AG21" s="161">
        <v>1</v>
      </c>
      <c r="AH21" s="161">
        <v>0</v>
      </c>
      <c r="AI21" s="161">
        <v>0</v>
      </c>
      <c r="AJ21" s="161">
        <v>1</v>
      </c>
      <c r="AK21" s="161">
        <v>1</v>
      </c>
      <c r="AL21" s="161">
        <v>1</v>
      </c>
      <c r="AM21" s="156">
        <v>0</v>
      </c>
      <c r="AN21" s="156">
        <v>1</v>
      </c>
      <c r="AO21" s="156">
        <v>1</v>
      </c>
      <c r="AP21" s="156">
        <v>0</v>
      </c>
      <c r="AQ21" s="156">
        <v>1</v>
      </c>
      <c r="AR21" s="156">
        <v>1</v>
      </c>
      <c r="AS21" s="156">
        <v>1</v>
      </c>
      <c r="AT21" s="156">
        <v>0</v>
      </c>
      <c r="AU21" s="156">
        <v>0</v>
      </c>
      <c r="AV21" s="156">
        <v>0</v>
      </c>
      <c r="AW21" s="156">
        <v>0</v>
      </c>
      <c r="AX21" s="57">
        <f t="shared" si="0"/>
        <v>0.44680851063829785</v>
      </c>
    </row>
    <row r="22" spans="1:57" ht="16.8" customHeight="1" x14ac:dyDescent="0.3">
      <c r="A22" s="152" t="s">
        <v>359</v>
      </c>
      <c r="B22" s="160" t="s">
        <v>21</v>
      </c>
      <c r="C22" s="161">
        <v>1</v>
      </c>
      <c r="D22" s="154">
        <v>0</v>
      </c>
      <c r="E22" s="161">
        <v>0</v>
      </c>
      <c r="F22" s="161">
        <v>1</v>
      </c>
      <c r="G22" s="161">
        <v>1</v>
      </c>
      <c r="H22" s="161">
        <v>1</v>
      </c>
      <c r="I22" s="161">
        <v>0</v>
      </c>
      <c r="J22" s="161">
        <v>1</v>
      </c>
      <c r="K22" s="161">
        <v>1</v>
      </c>
      <c r="L22" s="161">
        <v>1</v>
      </c>
      <c r="M22" s="161">
        <v>0</v>
      </c>
      <c r="N22" s="161">
        <v>0</v>
      </c>
      <c r="O22" s="161">
        <v>0</v>
      </c>
      <c r="P22" s="161">
        <v>0</v>
      </c>
      <c r="Q22" s="161">
        <v>1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1</v>
      </c>
      <c r="AE22" s="161">
        <v>0</v>
      </c>
      <c r="AF22" s="161">
        <v>1</v>
      </c>
      <c r="AG22" s="161">
        <v>1</v>
      </c>
      <c r="AH22" s="161">
        <v>1</v>
      </c>
      <c r="AI22" s="161">
        <v>0</v>
      </c>
      <c r="AJ22" s="161">
        <v>1</v>
      </c>
      <c r="AK22" s="161">
        <v>1</v>
      </c>
      <c r="AL22" s="161">
        <v>1</v>
      </c>
      <c r="AM22" s="156">
        <v>0</v>
      </c>
      <c r="AN22" s="156">
        <v>1</v>
      </c>
      <c r="AO22" s="156">
        <v>1</v>
      </c>
      <c r="AP22" s="156">
        <v>0</v>
      </c>
      <c r="AQ22" s="156">
        <v>1</v>
      </c>
      <c r="AR22" s="156">
        <v>1</v>
      </c>
      <c r="AS22" s="156">
        <v>1</v>
      </c>
      <c r="AT22" s="156">
        <v>0</v>
      </c>
      <c r="AU22" s="156">
        <v>1</v>
      </c>
      <c r="AV22" s="156">
        <v>0</v>
      </c>
      <c r="AW22" s="156">
        <v>1</v>
      </c>
      <c r="AX22" s="57">
        <f t="shared" si="0"/>
        <v>0.46808510638297873</v>
      </c>
    </row>
    <row r="23" spans="1:57" ht="16.8" customHeight="1" x14ac:dyDescent="0.3">
      <c r="A23" s="152" t="s">
        <v>361</v>
      </c>
      <c r="B23" s="160" t="s">
        <v>22</v>
      </c>
      <c r="C23" s="161">
        <v>1</v>
      </c>
      <c r="D23" s="154">
        <v>0</v>
      </c>
      <c r="E23" s="161">
        <v>0</v>
      </c>
      <c r="F23" s="161">
        <v>1</v>
      </c>
      <c r="G23" s="161">
        <v>1</v>
      </c>
      <c r="H23" s="161">
        <v>1</v>
      </c>
      <c r="I23" s="161">
        <v>1</v>
      </c>
      <c r="J23" s="161">
        <v>0</v>
      </c>
      <c r="K23" s="161">
        <v>1</v>
      </c>
      <c r="L23" s="161">
        <v>1</v>
      </c>
      <c r="M23" s="161">
        <v>1</v>
      </c>
      <c r="N23" s="161">
        <v>1</v>
      </c>
      <c r="O23" s="161">
        <v>1</v>
      </c>
      <c r="P23" s="161">
        <v>0</v>
      </c>
      <c r="Q23" s="161">
        <v>1</v>
      </c>
      <c r="R23" s="161">
        <v>0</v>
      </c>
      <c r="S23" s="161">
        <v>0</v>
      </c>
      <c r="T23" s="161">
        <v>0</v>
      </c>
      <c r="U23" s="161">
        <v>1</v>
      </c>
      <c r="V23" s="161">
        <v>1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1</v>
      </c>
      <c r="AD23" s="161">
        <v>1</v>
      </c>
      <c r="AE23" s="161">
        <v>1</v>
      </c>
      <c r="AF23" s="161">
        <v>1</v>
      </c>
      <c r="AG23" s="161">
        <v>1</v>
      </c>
      <c r="AH23" s="161">
        <v>1</v>
      </c>
      <c r="AI23" s="161">
        <v>1</v>
      </c>
      <c r="AJ23" s="161">
        <v>1</v>
      </c>
      <c r="AK23" s="161">
        <v>1</v>
      </c>
      <c r="AL23" s="161">
        <v>0</v>
      </c>
      <c r="AM23" s="156">
        <v>0</v>
      </c>
      <c r="AN23" s="156">
        <v>0</v>
      </c>
      <c r="AO23" s="156">
        <v>1</v>
      </c>
      <c r="AP23" s="156">
        <v>0</v>
      </c>
      <c r="AQ23" s="156">
        <v>1</v>
      </c>
      <c r="AR23" s="156">
        <v>1</v>
      </c>
      <c r="AS23" s="156">
        <v>1</v>
      </c>
      <c r="AT23" s="156">
        <v>1</v>
      </c>
      <c r="AU23" s="156">
        <v>1</v>
      </c>
      <c r="AV23" s="156">
        <v>1</v>
      </c>
      <c r="AW23" s="156">
        <v>1</v>
      </c>
      <c r="AX23" s="57">
        <f t="shared" si="0"/>
        <v>0.63829787234042556</v>
      </c>
      <c r="AY23" s="143">
        <v>1</v>
      </c>
      <c r="AZ23" s="143">
        <v>2</v>
      </c>
      <c r="BA23" s="143">
        <v>3</v>
      </c>
      <c r="BB23" s="143">
        <v>4</v>
      </c>
      <c r="BC23" s="143">
        <v>5</v>
      </c>
      <c r="BD23" s="1" t="s">
        <v>125</v>
      </c>
      <c r="BE23" s="1" t="s">
        <v>699</v>
      </c>
    </row>
    <row r="24" spans="1:57" ht="16.8" customHeight="1" x14ac:dyDescent="0.3">
      <c r="A24" s="153" t="s">
        <v>365</v>
      </c>
      <c r="B24" s="162" t="s">
        <v>23</v>
      </c>
      <c r="C24" s="163">
        <v>4</v>
      </c>
      <c r="D24" s="163">
        <v>4</v>
      </c>
      <c r="E24" s="163">
        <v>5</v>
      </c>
      <c r="F24" s="163">
        <v>5</v>
      </c>
      <c r="G24" s="163">
        <v>5</v>
      </c>
      <c r="H24" s="163">
        <v>5</v>
      </c>
      <c r="I24" s="163">
        <v>4</v>
      </c>
      <c r="J24" s="163">
        <v>2</v>
      </c>
      <c r="K24" s="163">
        <v>4</v>
      </c>
      <c r="L24" s="163">
        <v>4</v>
      </c>
      <c r="M24" s="163">
        <v>4</v>
      </c>
      <c r="N24" s="163">
        <v>4</v>
      </c>
      <c r="O24" s="163">
        <v>4</v>
      </c>
      <c r="P24" s="163">
        <v>4</v>
      </c>
      <c r="Q24" s="163">
        <v>4</v>
      </c>
      <c r="R24" s="163">
        <v>4</v>
      </c>
      <c r="S24" s="163">
        <v>5</v>
      </c>
      <c r="T24" s="163">
        <v>4</v>
      </c>
      <c r="U24" s="163">
        <v>5</v>
      </c>
      <c r="V24" s="163">
        <v>4</v>
      </c>
      <c r="W24" s="163">
        <v>5</v>
      </c>
      <c r="X24" s="163">
        <v>4</v>
      </c>
      <c r="Y24" s="163">
        <v>4</v>
      </c>
      <c r="Z24" s="163">
        <v>4</v>
      </c>
      <c r="AA24" s="163">
        <v>4</v>
      </c>
      <c r="AB24" s="163">
        <v>4</v>
      </c>
      <c r="AC24" s="163">
        <v>5</v>
      </c>
      <c r="AD24" s="163">
        <v>4</v>
      </c>
      <c r="AE24" s="163">
        <v>5</v>
      </c>
      <c r="AF24" s="163">
        <v>4</v>
      </c>
      <c r="AG24" s="163">
        <v>5</v>
      </c>
      <c r="AH24" s="163">
        <v>4</v>
      </c>
      <c r="AI24" s="163">
        <v>4</v>
      </c>
      <c r="AJ24" s="163">
        <v>5</v>
      </c>
      <c r="AK24" s="163">
        <v>5</v>
      </c>
      <c r="AL24" s="163">
        <v>5</v>
      </c>
      <c r="AM24" s="164">
        <v>3</v>
      </c>
      <c r="AN24" s="164">
        <v>4</v>
      </c>
      <c r="AO24" s="164">
        <v>2</v>
      </c>
      <c r="AP24" s="164">
        <v>4</v>
      </c>
      <c r="AQ24" s="164">
        <v>5</v>
      </c>
      <c r="AR24" s="164">
        <v>5</v>
      </c>
      <c r="AS24" s="164">
        <v>4</v>
      </c>
      <c r="AT24" s="164">
        <v>4</v>
      </c>
      <c r="AU24" s="164">
        <v>4</v>
      </c>
      <c r="AV24" s="164">
        <v>4</v>
      </c>
      <c r="AW24" s="164">
        <v>4</v>
      </c>
      <c r="AX24" s="142">
        <f t="shared" si="0"/>
        <v>4.2127659574468082</v>
      </c>
      <c r="AY24" s="140">
        <f>COUNTIF(C24:AW24,1)</f>
        <v>0</v>
      </c>
      <c r="AZ24" s="140">
        <f>COUNTIF(C24:AW24,2)</f>
        <v>2</v>
      </c>
      <c r="BA24" s="140">
        <f>COUNTIF(C24:AW24,3)</f>
        <v>1</v>
      </c>
      <c r="BB24" s="140">
        <f>COUNTIF(C24:AW24,4)</f>
        <v>29</v>
      </c>
      <c r="BC24" s="140">
        <f>COUNTIF(C24:AW24,5)</f>
        <v>15</v>
      </c>
      <c r="BD24" s="144">
        <f>AVERAGE(AX24:AX37)</f>
        <v>4.0881458966565356</v>
      </c>
      <c r="BE24" s="37">
        <f>AVERAGE(BD24:BD62)</f>
        <v>3.8891155675961411</v>
      </c>
    </row>
    <row r="25" spans="1:57" ht="16.8" customHeight="1" x14ac:dyDescent="0.3">
      <c r="A25" s="153" t="s">
        <v>367</v>
      </c>
      <c r="B25" s="162" t="s">
        <v>24</v>
      </c>
      <c r="C25" s="163">
        <v>4</v>
      </c>
      <c r="D25" s="163">
        <v>5</v>
      </c>
      <c r="E25" s="163">
        <v>5</v>
      </c>
      <c r="F25" s="163">
        <v>4</v>
      </c>
      <c r="G25" s="163">
        <v>4</v>
      </c>
      <c r="H25" s="163">
        <v>5</v>
      </c>
      <c r="I25" s="163">
        <v>5</v>
      </c>
      <c r="J25" s="163">
        <v>3</v>
      </c>
      <c r="K25" s="163">
        <v>5</v>
      </c>
      <c r="L25" s="163">
        <v>4</v>
      </c>
      <c r="M25" s="163">
        <v>4</v>
      </c>
      <c r="N25" s="163">
        <v>4</v>
      </c>
      <c r="O25" s="163">
        <v>4</v>
      </c>
      <c r="P25" s="163">
        <v>4</v>
      </c>
      <c r="Q25" s="163">
        <v>4</v>
      </c>
      <c r="R25" s="163">
        <v>4</v>
      </c>
      <c r="S25" s="163">
        <v>5</v>
      </c>
      <c r="T25" s="163">
        <v>4</v>
      </c>
      <c r="U25" s="163">
        <v>5</v>
      </c>
      <c r="V25" s="163">
        <v>4</v>
      </c>
      <c r="W25" s="163">
        <v>5</v>
      </c>
      <c r="X25" s="163">
        <v>4</v>
      </c>
      <c r="Y25" s="163">
        <v>4</v>
      </c>
      <c r="Z25" s="163">
        <v>4</v>
      </c>
      <c r="AA25" s="163">
        <v>4</v>
      </c>
      <c r="AB25" s="163">
        <v>5</v>
      </c>
      <c r="AC25" s="163">
        <v>5</v>
      </c>
      <c r="AD25" s="163">
        <v>4</v>
      </c>
      <c r="AE25" s="163">
        <v>4</v>
      </c>
      <c r="AF25" s="163">
        <v>4</v>
      </c>
      <c r="AG25" s="163">
        <v>5</v>
      </c>
      <c r="AH25" s="163">
        <v>4</v>
      </c>
      <c r="AI25" s="163">
        <v>4</v>
      </c>
      <c r="AJ25" s="163">
        <v>5</v>
      </c>
      <c r="AK25" s="163">
        <v>5</v>
      </c>
      <c r="AL25" s="163">
        <v>5</v>
      </c>
      <c r="AM25" s="164">
        <v>4</v>
      </c>
      <c r="AN25" s="164">
        <v>4</v>
      </c>
      <c r="AO25" s="164">
        <v>5</v>
      </c>
      <c r="AP25" s="164">
        <v>4</v>
      </c>
      <c r="AQ25" s="164">
        <v>5</v>
      </c>
      <c r="AR25" s="164">
        <v>5</v>
      </c>
      <c r="AS25" s="164">
        <v>4</v>
      </c>
      <c r="AT25" s="164">
        <v>4</v>
      </c>
      <c r="AU25" s="164">
        <v>4</v>
      </c>
      <c r="AV25" s="164">
        <v>4</v>
      </c>
      <c r="AW25" s="164">
        <v>4</v>
      </c>
      <c r="AX25" s="142">
        <f t="shared" si="0"/>
        <v>4.3404255319148932</v>
      </c>
      <c r="AY25" s="140">
        <f t="shared" ref="AY25:AY62" si="1">COUNTIF(C25:AW25,1)</f>
        <v>0</v>
      </c>
      <c r="AZ25" s="140">
        <f t="shared" ref="AZ25:AZ62" si="2">COUNTIF(C25:AW25,2)</f>
        <v>0</v>
      </c>
      <c r="BA25" s="140">
        <f t="shared" ref="BA25:BA62" si="3">COUNTIF(C25:AW25,3)</f>
        <v>1</v>
      </c>
      <c r="BB25" s="140">
        <f t="shared" ref="BB25:BB62" si="4">COUNTIF(C25:AW25,4)</f>
        <v>29</v>
      </c>
      <c r="BC25" s="140">
        <f t="shared" ref="BC25:BC62" si="5">COUNTIF(C25:AW25,5)</f>
        <v>17</v>
      </c>
      <c r="BD25" s="140"/>
    </row>
    <row r="26" spans="1:57" ht="16.8" customHeight="1" x14ac:dyDescent="0.3">
      <c r="A26" s="153" t="s">
        <v>369</v>
      </c>
      <c r="B26" s="162" t="s">
        <v>25</v>
      </c>
      <c r="C26" s="163">
        <v>4</v>
      </c>
      <c r="D26" s="163">
        <v>4</v>
      </c>
      <c r="E26" s="163">
        <v>5</v>
      </c>
      <c r="F26" s="163">
        <v>4</v>
      </c>
      <c r="G26" s="163">
        <v>4</v>
      </c>
      <c r="H26" s="163">
        <v>5</v>
      </c>
      <c r="I26" s="163">
        <v>4</v>
      </c>
      <c r="J26" s="163">
        <v>4</v>
      </c>
      <c r="K26" s="163">
        <v>4</v>
      </c>
      <c r="L26" s="163">
        <v>4</v>
      </c>
      <c r="M26" s="163">
        <v>4</v>
      </c>
      <c r="N26" s="163">
        <v>2</v>
      </c>
      <c r="O26" s="163">
        <v>4</v>
      </c>
      <c r="P26" s="163">
        <v>4</v>
      </c>
      <c r="Q26" s="163">
        <v>4</v>
      </c>
      <c r="R26" s="163">
        <v>4</v>
      </c>
      <c r="S26" s="163">
        <v>5</v>
      </c>
      <c r="T26" s="163">
        <v>4</v>
      </c>
      <c r="U26" s="163">
        <v>4</v>
      </c>
      <c r="V26" s="163">
        <v>4</v>
      </c>
      <c r="W26" s="163">
        <v>5</v>
      </c>
      <c r="X26" s="163">
        <v>4</v>
      </c>
      <c r="Y26" s="163">
        <v>4</v>
      </c>
      <c r="Z26" s="163">
        <v>4</v>
      </c>
      <c r="AA26" s="163">
        <v>4</v>
      </c>
      <c r="AB26" s="163">
        <v>4</v>
      </c>
      <c r="AC26" s="163">
        <v>5</v>
      </c>
      <c r="AD26" s="163">
        <v>4</v>
      </c>
      <c r="AE26" s="163">
        <v>4</v>
      </c>
      <c r="AF26" s="163">
        <v>4</v>
      </c>
      <c r="AG26" s="163">
        <v>5</v>
      </c>
      <c r="AH26" s="163">
        <v>4</v>
      </c>
      <c r="AI26" s="163">
        <v>4</v>
      </c>
      <c r="AJ26" s="163">
        <v>5</v>
      </c>
      <c r="AK26" s="163">
        <v>5</v>
      </c>
      <c r="AL26" s="163">
        <v>4</v>
      </c>
      <c r="AM26" s="164">
        <v>4</v>
      </c>
      <c r="AN26" s="164">
        <v>4</v>
      </c>
      <c r="AO26" s="164">
        <v>4</v>
      </c>
      <c r="AP26" s="164">
        <v>4</v>
      </c>
      <c r="AQ26" s="164">
        <v>4</v>
      </c>
      <c r="AR26" s="164">
        <v>5</v>
      </c>
      <c r="AS26" s="164">
        <v>4</v>
      </c>
      <c r="AT26" s="164">
        <v>4</v>
      </c>
      <c r="AU26" s="164">
        <v>4</v>
      </c>
      <c r="AV26" s="164">
        <v>3</v>
      </c>
      <c r="AW26" s="164">
        <v>4</v>
      </c>
      <c r="AX26" s="142">
        <f t="shared" si="0"/>
        <v>4.1276595744680851</v>
      </c>
      <c r="AY26" s="140">
        <f t="shared" si="1"/>
        <v>0</v>
      </c>
      <c r="AZ26" s="140">
        <f t="shared" si="2"/>
        <v>1</v>
      </c>
      <c r="BA26" s="140">
        <f t="shared" si="3"/>
        <v>1</v>
      </c>
      <c r="BB26" s="140">
        <f t="shared" si="4"/>
        <v>36</v>
      </c>
      <c r="BC26" s="140">
        <f t="shared" si="5"/>
        <v>9</v>
      </c>
      <c r="BD26" s="140"/>
    </row>
    <row r="27" spans="1:57" ht="16.8" customHeight="1" x14ac:dyDescent="0.3">
      <c r="A27" s="153" t="s">
        <v>371</v>
      </c>
      <c r="B27" s="162" t="s">
        <v>26</v>
      </c>
      <c r="C27" s="163">
        <v>4</v>
      </c>
      <c r="D27" s="163">
        <v>4</v>
      </c>
      <c r="E27" s="163">
        <v>5</v>
      </c>
      <c r="F27" s="163">
        <v>5</v>
      </c>
      <c r="G27" s="163">
        <v>4</v>
      </c>
      <c r="H27" s="163">
        <v>5</v>
      </c>
      <c r="I27" s="163">
        <v>4</v>
      </c>
      <c r="J27" s="163">
        <v>4</v>
      </c>
      <c r="K27" s="163">
        <v>4</v>
      </c>
      <c r="L27" s="163">
        <v>4</v>
      </c>
      <c r="M27" s="163">
        <v>4</v>
      </c>
      <c r="N27" s="163">
        <v>4</v>
      </c>
      <c r="O27" s="163">
        <v>4</v>
      </c>
      <c r="P27" s="163">
        <v>4</v>
      </c>
      <c r="Q27" s="163">
        <v>4</v>
      </c>
      <c r="R27" s="163">
        <v>4</v>
      </c>
      <c r="S27" s="163">
        <v>4</v>
      </c>
      <c r="T27" s="163">
        <v>4</v>
      </c>
      <c r="U27" s="163">
        <v>5</v>
      </c>
      <c r="V27" s="163">
        <v>4</v>
      </c>
      <c r="W27" s="163">
        <v>5</v>
      </c>
      <c r="X27" s="163">
        <v>4</v>
      </c>
      <c r="Y27" s="163">
        <v>4</v>
      </c>
      <c r="Z27" s="163">
        <v>4</v>
      </c>
      <c r="AA27" s="163">
        <v>4</v>
      </c>
      <c r="AB27" s="163">
        <v>4</v>
      </c>
      <c r="AC27" s="163">
        <v>3</v>
      </c>
      <c r="AD27" s="163">
        <v>4</v>
      </c>
      <c r="AE27" s="163">
        <v>5</v>
      </c>
      <c r="AF27" s="163">
        <v>4</v>
      </c>
      <c r="AG27" s="163">
        <v>5</v>
      </c>
      <c r="AH27" s="163">
        <v>4</v>
      </c>
      <c r="AI27" s="163">
        <v>4</v>
      </c>
      <c r="AJ27" s="163">
        <v>5</v>
      </c>
      <c r="AK27" s="163">
        <v>1</v>
      </c>
      <c r="AL27" s="163">
        <v>5</v>
      </c>
      <c r="AM27" s="164">
        <v>4</v>
      </c>
      <c r="AN27" s="164">
        <v>2</v>
      </c>
      <c r="AO27" s="164">
        <v>3</v>
      </c>
      <c r="AP27" s="164">
        <v>4</v>
      </c>
      <c r="AQ27" s="164">
        <v>4</v>
      </c>
      <c r="AR27" s="164">
        <v>5</v>
      </c>
      <c r="AS27" s="164">
        <v>4</v>
      </c>
      <c r="AT27" s="164">
        <v>4</v>
      </c>
      <c r="AU27" s="164">
        <v>4</v>
      </c>
      <c r="AV27" s="164">
        <v>4</v>
      </c>
      <c r="AW27" s="164">
        <v>4</v>
      </c>
      <c r="AX27" s="142">
        <f t="shared" si="0"/>
        <v>4.0638297872340425</v>
      </c>
      <c r="AY27" s="140">
        <f t="shared" si="1"/>
        <v>1</v>
      </c>
      <c r="AZ27" s="140">
        <f t="shared" si="2"/>
        <v>1</v>
      </c>
      <c r="BA27" s="140">
        <f t="shared" si="3"/>
        <v>2</v>
      </c>
      <c r="BB27" s="140">
        <f t="shared" si="4"/>
        <v>33</v>
      </c>
      <c r="BC27" s="140">
        <f t="shared" si="5"/>
        <v>10</v>
      </c>
      <c r="BD27" s="140"/>
    </row>
    <row r="28" spans="1:57" ht="16.8" customHeight="1" x14ac:dyDescent="0.3">
      <c r="A28" s="153" t="s">
        <v>373</v>
      </c>
      <c r="B28" s="162" t="s">
        <v>27</v>
      </c>
      <c r="C28" s="163">
        <v>4</v>
      </c>
      <c r="D28" s="163">
        <v>4</v>
      </c>
      <c r="E28" s="163">
        <v>3</v>
      </c>
      <c r="F28" s="163">
        <v>4</v>
      </c>
      <c r="G28" s="163">
        <v>4</v>
      </c>
      <c r="H28" s="163">
        <v>4</v>
      </c>
      <c r="I28" s="163">
        <v>2</v>
      </c>
      <c r="J28" s="163">
        <v>4</v>
      </c>
      <c r="K28" s="163">
        <v>4</v>
      </c>
      <c r="L28" s="163">
        <v>4</v>
      </c>
      <c r="M28" s="163">
        <v>2</v>
      </c>
      <c r="N28" s="163">
        <v>4</v>
      </c>
      <c r="O28" s="163">
        <v>4</v>
      </c>
      <c r="P28" s="163">
        <v>4</v>
      </c>
      <c r="Q28" s="163">
        <v>4</v>
      </c>
      <c r="R28" s="163">
        <v>2</v>
      </c>
      <c r="S28" s="163">
        <v>2</v>
      </c>
      <c r="T28" s="163">
        <v>4</v>
      </c>
      <c r="U28" s="163">
        <v>5</v>
      </c>
      <c r="V28" s="163">
        <v>2</v>
      </c>
      <c r="W28" s="163">
        <v>4</v>
      </c>
      <c r="X28" s="163">
        <v>4</v>
      </c>
      <c r="Y28" s="163">
        <v>4</v>
      </c>
      <c r="Z28" s="163">
        <v>2</v>
      </c>
      <c r="AA28" s="163">
        <v>4</v>
      </c>
      <c r="AB28" s="163">
        <v>4</v>
      </c>
      <c r="AC28" s="163">
        <v>5</v>
      </c>
      <c r="AD28" s="163">
        <v>4</v>
      </c>
      <c r="AE28" s="163">
        <v>5</v>
      </c>
      <c r="AF28" s="163">
        <v>4</v>
      </c>
      <c r="AG28" s="163">
        <v>5</v>
      </c>
      <c r="AH28" s="163">
        <v>4</v>
      </c>
      <c r="AI28" s="163">
        <v>3</v>
      </c>
      <c r="AJ28" s="163">
        <v>4</v>
      </c>
      <c r="AK28" s="163">
        <v>5</v>
      </c>
      <c r="AL28" s="163">
        <v>4</v>
      </c>
      <c r="AM28" s="164">
        <v>3</v>
      </c>
      <c r="AN28" s="164">
        <v>2</v>
      </c>
      <c r="AO28" s="164">
        <v>3</v>
      </c>
      <c r="AP28" s="164">
        <v>2</v>
      </c>
      <c r="AQ28" s="164">
        <v>5</v>
      </c>
      <c r="AR28" s="164">
        <v>4</v>
      </c>
      <c r="AS28" s="164">
        <v>4</v>
      </c>
      <c r="AT28" s="164">
        <v>3</v>
      </c>
      <c r="AU28" s="164">
        <v>4</v>
      </c>
      <c r="AV28" s="164">
        <v>1</v>
      </c>
      <c r="AW28" s="164">
        <v>4</v>
      </c>
      <c r="AX28" s="142">
        <f t="shared" si="0"/>
        <v>3.6170212765957448</v>
      </c>
      <c r="AY28" s="140">
        <f t="shared" si="1"/>
        <v>1</v>
      </c>
      <c r="AZ28" s="140">
        <f t="shared" si="2"/>
        <v>8</v>
      </c>
      <c r="BA28" s="140">
        <f t="shared" si="3"/>
        <v>5</v>
      </c>
      <c r="BB28" s="140">
        <f t="shared" si="4"/>
        <v>27</v>
      </c>
      <c r="BC28" s="140">
        <f t="shared" si="5"/>
        <v>6</v>
      </c>
      <c r="BD28" s="140"/>
    </row>
    <row r="29" spans="1:57" ht="16.8" customHeight="1" x14ac:dyDescent="0.3">
      <c r="A29" s="153" t="s">
        <v>376</v>
      </c>
      <c r="B29" s="162" t="s">
        <v>29</v>
      </c>
      <c r="C29" s="163">
        <v>5</v>
      </c>
      <c r="D29" s="163">
        <v>4</v>
      </c>
      <c r="E29" s="163">
        <v>4</v>
      </c>
      <c r="F29" s="163">
        <v>5</v>
      </c>
      <c r="G29" s="163">
        <v>5</v>
      </c>
      <c r="H29" s="163">
        <v>5</v>
      </c>
      <c r="I29" s="163">
        <v>4</v>
      </c>
      <c r="J29" s="163">
        <v>3</v>
      </c>
      <c r="K29" s="163">
        <v>4</v>
      </c>
      <c r="L29" s="163">
        <v>4</v>
      </c>
      <c r="M29" s="163">
        <v>4</v>
      </c>
      <c r="N29" s="163">
        <v>4</v>
      </c>
      <c r="O29" s="163">
        <v>4</v>
      </c>
      <c r="P29" s="163">
        <v>4</v>
      </c>
      <c r="Q29" s="163">
        <v>4</v>
      </c>
      <c r="R29" s="163">
        <v>4</v>
      </c>
      <c r="S29" s="163">
        <v>5</v>
      </c>
      <c r="T29" s="163">
        <v>4</v>
      </c>
      <c r="U29" s="163">
        <v>5</v>
      </c>
      <c r="V29" s="163">
        <v>4</v>
      </c>
      <c r="W29" s="163">
        <v>5</v>
      </c>
      <c r="X29" s="163">
        <v>4</v>
      </c>
      <c r="Y29" s="163">
        <v>3</v>
      </c>
      <c r="Z29" s="163">
        <v>4</v>
      </c>
      <c r="AA29" s="163">
        <v>4</v>
      </c>
      <c r="AB29" s="163">
        <v>4</v>
      </c>
      <c r="AC29" s="163">
        <v>5</v>
      </c>
      <c r="AD29" s="163">
        <v>4</v>
      </c>
      <c r="AE29" s="163">
        <v>4</v>
      </c>
      <c r="AF29" s="163">
        <v>4</v>
      </c>
      <c r="AG29" s="163">
        <v>5</v>
      </c>
      <c r="AH29" s="163">
        <v>4</v>
      </c>
      <c r="AI29" s="163">
        <v>4</v>
      </c>
      <c r="AJ29" s="163">
        <v>5</v>
      </c>
      <c r="AK29" s="163">
        <v>5</v>
      </c>
      <c r="AL29" s="163">
        <v>5</v>
      </c>
      <c r="AM29" s="164">
        <v>3</v>
      </c>
      <c r="AN29" s="164">
        <v>4</v>
      </c>
      <c r="AO29" s="164">
        <v>4</v>
      </c>
      <c r="AP29" s="164">
        <v>4</v>
      </c>
      <c r="AQ29" s="164">
        <v>5</v>
      </c>
      <c r="AR29" s="164">
        <v>5</v>
      </c>
      <c r="AS29" s="164">
        <v>4</v>
      </c>
      <c r="AT29" s="164">
        <v>4</v>
      </c>
      <c r="AU29" s="164">
        <v>4</v>
      </c>
      <c r="AV29" s="164">
        <v>4</v>
      </c>
      <c r="AW29" s="164">
        <v>4</v>
      </c>
      <c r="AX29" s="142">
        <f t="shared" si="0"/>
        <v>4.2340425531914896</v>
      </c>
      <c r="AY29" s="140">
        <f t="shared" si="1"/>
        <v>0</v>
      </c>
      <c r="AZ29" s="140">
        <f t="shared" si="2"/>
        <v>0</v>
      </c>
      <c r="BA29" s="140">
        <f t="shared" si="3"/>
        <v>3</v>
      </c>
      <c r="BB29" s="140">
        <f t="shared" si="4"/>
        <v>30</v>
      </c>
      <c r="BC29" s="140">
        <f t="shared" si="5"/>
        <v>14</v>
      </c>
      <c r="BD29" s="140"/>
    </row>
    <row r="30" spans="1:57" ht="16.8" customHeight="1" x14ac:dyDescent="0.3">
      <c r="A30" s="153" t="s">
        <v>378</v>
      </c>
      <c r="B30" s="162" t="s">
        <v>30</v>
      </c>
      <c r="C30" s="163">
        <v>4</v>
      </c>
      <c r="D30" s="163">
        <v>5</v>
      </c>
      <c r="E30" s="163">
        <v>4</v>
      </c>
      <c r="F30" s="163">
        <v>4</v>
      </c>
      <c r="G30" s="163">
        <v>4</v>
      </c>
      <c r="H30" s="163">
        <v>5</v>
      </c>
      <c r="I30" s="163">
        <v>4</v>
      </c>
      <c r="J30" s="163">
        <v>4</v>
      </c>
      <c r="K30" s="163">
        <v>4</v>
      </c>
      <c r="L30" s="163">
        <v>2</v>
      </c>
      <c r="M30" s="163">
        <v>4</v>
      </c>
      <c r="N30" s="163">
        <v>4</v>
      </c>
      <c r="O30" s="163">
        <v>4</v>
      </c>
      <c r="P30" s="163">
        <v>4</v>
      </c>
      <c r="Q30" s="163">
        <v>4</v>
      </c>
      <c r="R30" s="163">
        <v>4</v>
      </c>
      <c r="S30" s="163">
        <v>4</v>
      </c>
      <c r="T30" s="163">
        <v>4</v>
      </c>
      <c r="U30" s="163">
        <v>4</v>
      </c>
      <c r="V30" s="163">
        <v>4</v>
      </c>
      <c r="W30" s="163">
        <v>5</v>
      </c>
      <c r="X30" s="163">
        <v>4</v>
      </c>
      <c r="Y30" s="163">
        <v>2</v>
      </c>
      <c r="Z30" s="163">
        <v>4</v>
      </c>
      <c r="AA30" s="163">
        <v>4</v>
      </c>
      <c r="AB30" s="163">
        <v>4</v>
      </c>
      <c r="AC30" s="163">
        <v>5</v>
      </c>
      <c r="AD30" s="163">
        <v>4</v>
      </c>
      <c r="AE30" s="163">
        <v>4</v>
      </c>
      <c r="AF30" s="163">
        <v>4</v>
      </c>
      <c r="AG30" s="163">
        <v>5</v>
      </c>
      <c r="AH30" s="163">
        <v>4</v>
      </c>
      <c r="AI30" s="163">
        <v>5</v>
      </c>
      <c r="AJ30" s="163">
        <v>5</v>
      </c>
      <c r="AK30" s="163">
        <v>5</v>
      </c>
      <c r="AL30" s="163">
        <v>5</v>
      </c>
      <c r="AM30" s="164">
        <v>2</v>
      </c>
      <c r="AN30" s="164">
        <v>4</v>
      </c>
      <c r="AO30" s="164">
        <v>4</v>
      </c>
      <c r="AP30" s="164">
        <v>4</v>
      </c>
      <c r="AQ30" s="164">
        <v>5</v>
      </c>
      <c r="AR30" s="164">
        <v>5</v>
      </c>
      <c r="AS30" s="164">
        <v>4</v>
      </c>
      <c r="AT30" s="164">
        <v>4</v>
      </c>
      <c r="AU30" s="164">
        <v>4</v>
      </c>
      <c r="AV30" s="164">
        <v>5</v>
      </c>
      <c r="AW30" s="164">
        <v>4</v>
      </c>
      <c r="AX30" s="142">
        <f t="shared" si="0"/>
        <v>4.1276595744680851</v>
      </c>
      <c r="AY30" s="140">
        <f t="shared" si="1"/>
        <v>0</v>
      </c>
      <c r="AZ30" s="140">
        <f t="shared" si="2"/>
        <v>3</v>
      </c>
      <c r="BA30" s="140">
        <f t="shared" si="3"/>
        <v>0</v>
      </c>
      <c r="BB30" s="140">
        <f t="shared" si="4"/>
        <v>32</v>
      </c>
      <c r="BC30" s="140">
        <f t="shared" si="5"/>
        <v>12</v>
      </c>
      <c r="BD30" s="140"/>
    </row>
    <row r="31" spans="1:57" ht="16.8" customHeight="1" x14ac:dyDescent="0.3">
      <c r="A31" s="153" t="s">
        <v>380</v>
      </c>
      <c r="B31" s="162" t="s">
        <v>31</v>
      </c>
      <c r="C31" s="163">
        <v>5</v>
      </c>
      <c r="D31" s="163">
        <v>5</v>
      </c>
      <c r="E31" s="163">
        <v>4</v>
      </c>
      <c r="F31" s="163">
        <v>5</v>
      </c>
      <c r="G31" s="163">
        <v>4</v>
      </c>
      <c r="H31" s="163">
        <v>5</v>
      </c>
      <c r="I31" s="163">
        <v>4</v>
      </c>
      <c r="J31" s="163">
        <v>4</v>
      </c>
      <c r="K31" s="163">
        <v>5</v>
      </c>
      <c r="L31" s="163">
        <v>4</v>
      </c>
      <c r="M31" s="163">
        <v>4</v>
      </c>
      <c r="N31" s="163">
        <v>4</v>
      </c>
      <c r="O31" s="163">
        <v>4</v>
      </c>
      <c r="P31" s="163">
        <v>4</v>
      </c>
      <c r="Q31" s="163">
        <v>4</v>
      </c>
      <c r="R31" s="163">
        <v>4</v>
      </c>
      <c r="S31" s="163">
        <v>4</v>
      </c>
      <c r="T31" s="163">
        <v>4</v>
      </c>
      <c r="U31" s="163">
        <v>4</v>
      </c>
      <c r="V31" s="163">
        <v>4</v>
      </c>
      <c r="W31" s="163">
        <v>5</v>
      </c>
      <c r="X31" s="163">
        <v>4</v>
      </c>
      <c r="Y31" s="163">
        <v>3</v>
      </c>
      <c r="Z31" s="163">
        <v>4</v>
      </c>
      <c r="AA31" s="163">
        <v>4</v>
      </c>
      <c r="AB31" s="163">
        <v>4</v>
      </c>
      <c r="AC31" s="163">
        <v>5</v>
      </c>
      <c r="AD31" s="163">
        <v>4</v>
      </c>
      <c r="AE31" s="163">
        <v>5</v>
      </c>
      <c r="AF31" s="163">
        <v>4</v>
      </c>
      <c r="AG31" s="163">
        <v>5</v>
      </c>
      <c r="AH31" s="163">
        <v>4</v>
      </c>
      <c r="AI31" s="163">
        <v>5</v>
      </c>
      <c r="AJ31" s="163">
        <v>5</v>
      </c>
      <c r="AK31" s="163">
        <v>5</v>
      </c>
      <c r="AL31" s="163">
        <v>5</v>
      </c>
      <c r="AM31" s="164">
        <v>4</v>
      </c>
      <c r="AN31" s="164">
        <v>4</v>
      </c>
      <c r="AO31" s="164">
        <v>4</v>
      </c>
      <c r="AP31" s="164">
        <v>4</v>
      </c>
      <c r="AQ31" s="164">
        <v>5</v>
      </c>
      <c r="AR31" s="164">
        <v>5</v>
      </c>
      <c r="AS31" s="164">
        <v>4</v>
      </c>
      <c r="AT31" s="164">
        <v>4</v>
      </c>
      <c r="AU31" s="164">
        <v>4</v>
      </c>
      <c r="AV31" s="164">
        <v>5</v>
      </c>
      <c r="AW31" s="164">
        <v>4</v>
      </c>
      <c r="AX31" s="142">
        <f t="shared" si="0"/>
        <v>4.3191489361702127</v>
      </c>
      <c r="AY31" s="140">
        <f t="shared" si="1"/>
        <v>0</v>
      </c>
      <c r="AZ31" s="140">
        <f t="shared" si="2"/>
        <v>0</v>
      </c>
      <c r="BA31" s="140">
        <f t="shared" si="3"/>
        <v>1</v>
      </c>
      <c r="BB31" s="140">
        <f t="shared" si="4"/>
        <v>30</v>
      </c>
      <c r="BC31" s="140">
        <f t="shared" si="5"/>
        <v>16</v>
      </c>
      <c r="BD31" s="140"/>
    </row>
    <row r="32" spans="1:57" ht="16.8" customHeight="1" x14ac:dyDescent="0.3">
      <c r="A32" s="153" t="s">
        <v>382</v>
      </c>
      <c r="B32" s="162" t="s">
        <v>32</v>
      </c>
      <c r="C32" s="163">
        <v>4</v>
      </c>
      <c r="D32" s="163">
        <v>4</v>
      </c>
      <c r="E32" s="163">
        <v>4</v>
      </c>
      <c r="F32" s="163">
        <v>4</v>
      </c>
      <c r="G32" s="163">
        <v>4</v>
      </c>
      <c r="H32" s="163">
        <v>5</v>
      </c>
      <c r="I32" s="163">
        <v>5</v>
      </c>
      <c r="J32" s="163">
        <v>4</v>
      </c>
      <c r="K32" s="163">
        <v>4</v>
      </c>
      <c r="L32" s="163">
        <v>4</v>
      </c>
      <c r="M32" s="163">
        <v>4</v>
      </c>
      <c r="N32" s="163">
        <v>4</v>
      </c>
      <c r="O32" s="163">
        <v>4</v>
      </c>
      <c r="P32" s="163">
        <v>4</v>
      </c>
      <c r="Q32" s="163">
        <v>4</v>
      </c>
      <c r="R32" s="163">
        <v>4</v>
      </c>
      <c r="S32" s="163">
        <v>4</v>
      </c>
      <c r="T32" s="163">
        <v>4</v>
      </c>
      <c r="U32" s="163">
        <v>5</v>
      </c>
      <c r="V32" s="163">
        <v>4</v>
      </c>
      <c r="W32" s="163">
        <v>5</v>
      </c>
      <c r="X32" s="163">
        <v>4</v>
      </c>
      <c r="Y32" s="163">
        <v>4</v>
      </c>
      <c r="Z32" s="163">
        <v>4</v>
      </c>
      <c r="AA32" s="163">
        <v>4</v>
      </c>
      <c r="AB32" s="163">
        <v>4</v>
      </c>
      <c r="AC32" s="163">
        <v>5</v>
      </c>
      <c r="AD32" s="163">
        <v>4</v>
      </c>
      <c r="AE32" s="163">
        <v>2</v>
      </c>
      <c r="AF32" s="163">
        <v>4</v>
      </c>
      <c r="AG32" s="163">
        <v>5</v>
      </c>
      <c r="AH32" s="163">
        <v>4</v>
      </c>
      <c r="AI32" s="163">
        <v>4</v>
      </c>
      <c r="AJ32" s="163">
        <v>5</v>
      </c>
      <c r="AK32" s="163">
        <v>5</v>
      </c>
      <c r="AL32" s="163">
        <v>4</v>
      </c>
      <c r="AM32" s="164">
        <v>4</v>
      </c>
      <c r="AN32" s="164">
        <v>4</v>
      </c>
      <c r="AO32" s="164">
        <v>5</v>
      </c>
      <c r="AP32" s="164">
        <v>4</v>
      </c>
      <c r="AQ32" s="164">
        <v>4</v>
      </c>
      <c r="AR32" s="164">
        <v>4</v>
      </c>
      <c r="AS32" s="164">
        <v>4</v>
      </c>
      <c r="AT32" s="164">
        <v>4</v>
      </c>
      <c r="AU32" s="164">
        <v>4</v>
      </c>
      <c r="AV32" s="164">
        <v>5</v>
      </c>
      <c r="AW32" s="164">
        <v>4</v>
      </c>
      <c r="AX32" s="142">
        <f t="shared" si="0"/>
        <v>4.1702127659574471</v>
      </c>
      <c r="AY32" s="140">
        <f t="shared" si="1"/>
        <v>0</v>
      </c>
      <c r="AZ32" s="140">
        <f t="shared" si="2"/>
        <v>1</v>
      </c>
      <c r="BA32" s="140">
        <f t="shared" si="3"/>
        <v>0</v>
      </c>
      <c r="BB32" s="140">
        <f t="shared" si="4"/>
        <v>36</v>
      </c>
      <c r="BC32" s="140">
        <f t="shared" si="5"/>
        <v>10</v>
      </c>
      <c r="BD32" s="140"/>
    </row>
    <row r="33" spans="1:56" ht="16.8" customHeight="1" x14ac:dyDescent="0.3">
      <c r="A33" s="153" t="s">
        <v>384</v>
      </c>
      <c r="B33" s="162" t="s">
        <v>33</v>
      </c>
      <c r="C33" s="163">
        <v>4</v>
      </c>
      <c r="D33" s="163">
        <v>4</v>
      </c>
      <c r="E33" s="163">
        <v>4</v>
      </c>
      <c r="F33" s="163">
        <v>5</v>
      </c>
      <c r="G33" s="163">
        <v>4</v>
      </c>
      <c r="H33" s="163">
        <v>4</v>
      </c>
      <c r="I33" s="163">
        <v>3</v>
      </c>
      <c r="J33" s="163">
        <v>3</v>
      </c>
      <c r="K33" s="163">
        <v>4</v>
      </c>
      <c r="L33" s="163">
        <v>4</v>
      </c>
      <c r="M33" s="163">
        <v>3</v>
      </c>
      <c r="N33" s="163">
        <v>4</v>
      </c>
      <c r="O33" s="163">
        <v>3</v>
      </c>
      <c r="P33" s="163">
        <v>3</v>
      </c>
      <c r="Q33" s="163">
        <v>3</v>
      </c>
      <c r="R33" s="163">
        <v>4</v>
      </c>
      <c r="S33" s="163">
        <v>4</v>
      </c>
      <c r="T33" s="163">
        <v>3</v>
      </c>
      <c r="U33" s="163">
        <v>4</v>
      </c>
      <c r="V33" s="163">
        <v>3</v>
      </c>
      <c r="W33" s="163">
        <v>5</v>
      </c>
      <c r="X33" s="163">
        <v>4</v>
      </c>
      <c r="Y33" s="163">
        <v>3</v>
      </c>
      <c r="Z33" s="163">
        <v>3</v>
      </c>
      <c r="AA33" s="163">
        <v>4</v>
      </c>
      <c r="AB33" s="163">
        <v>4</v>
      </c>
      <c r="AC33" s="163">
        <v>5</v>
      </c>
      <c r="AD33" s="163">
        <v>4</v>
      </c>
      <c r="AE33" s="163">
        <v>2</v>
      </c>
      <c r="AF33" s="163">
        <v>4</v>
      </c>
      <c r="AG33" s="163">
        <v>4</v>
      </c>
      <c r="AH33" s="163">
        <v>4</v>
      </c>
      <c r="AI33" s="163">
        <v>4</v>
      </c>
      <c r="AJ33" s="163">
        <v>5</v>
      </c>
      <c r="AK33" s="163">
        <v>5</v>
      </c>
      <c r="AL33" s="163">
        <v>4</v>
      </c>
      <c r="AM33" s="164">
        <v>3</v>
      </c>
      <c r="AN33" s="164">
        <v>2</v>
      </c>
      <c r="AO33" s="164">
        <v>4</v>
      </c>
      <c r="AP33" s="164">
        <v>2</v>
      </c>
      <c r="AQ33" s="164">
        <v>4</v>
      </c>
      <c r="AR33" s="164">
        <v>4</v>
      </c>
      <c r="AS33" s="164">
        <v>4</v>
      </c>
      <c r="AT33" s="164">
        <v>4</v>
      </c>
      <c r="AU33" s="164">
        <v>4</v>
      </c>
      <c r="AV33" s="164">
        <v>4</v>
      </c>
      <c r="AW33" s="164">
        <v>3</v>
      </c>
      <c r="AX33" s="142">
        <f t="shared" si="0"/>
        <v>3.7234042553191489</v>
      </c>
      <c r="AY33" s="140">
        <f t="shared" si="1"/>
        <v>0</v>
      </c>
      <c r="AZ33" s="140">
        <f t="shared" si="2"/>
        <v>3</v>
      </c>
      <c r="BA33" s="140">
        <f t="shared" si="3"/>
        <v>12</v>
      </c>
      <c r="BB33" s="140">
        <f t="shared" si="4"/>
        <v>27</v>
      </c>
      <c r="BC33" s="140">
        <f t="shared" si="5"/>
        <v>5</v>
      </c>
      <c r="BD33" s="140"/>
    </row>
    <row r="34" spans="1:56" ht="16.8" customHeight="1" x14ac:dyDescent="0.3">
      <c r="A34" s="153" t="s">
        <v>386</v>
      </c>
      <c r="B34" s="162" t="s">
        <v>34</v>
      </c>
      <c r="C34" s="163">
        <v>4</v>
      </c>
      <c r="D34" s="163">
        <v>4</v>
      </c>
      <c r="E34" s="163">
        <v>4</v>
      </c>
      <c r="F34" s="163">
        <v>5</v>
      </c>
      <c r="G34" s="163">
        <v>5</v>
      </c>
      <c r="H34" s="163">
        <v>4</v>
      </c>
      <c r="I34" s="163">
        <v>5</v>
      </c>
      <c r="J34" s="163">
        <v>3</v>
      </c>
      <c r="K34" s="163">
        <v>4</v>
      </c>
      <c r="L34" s="163">
        <v>4</v>
      </c>
      <c r="M34" s="163">
        <v>3</v>
      </c>
      <c r="N34" s="163">
        <v>4</v>
      </c>
      <c r="O34" s="163">
        <v>4</v>
      </c>
      <c r="P34" s="163">
        <v>4</v>
      </c>
      <c r="Q34" s="163">
        <v>4</v>
      </c>
      <c r="R34" s="163">
        <v>4</v>
      </c>
      <c r="S34" s="163">
        <v>4</v>
      </c>
      <c r="T34" s="163">
        <v>4</v>
      </c>
      <c r="U34" s="163">
        <v>5</v>
      </c>
      <c r="V34" s="163">
        <v>3</v>
      </c>
      <c r="W34" s="163">
        <v>5</v>
      </c>
      <c r="X34" s="163">
        <v>4</v>
      </c>
      <c r="Y34" s="163">
        <v>4</v>
      </c>
      <c r="Z34" s="163">
        <v>4</v>
      </c>
      <c r="AA34" s="163">
        <v>4</v>
      </c>
      <c r="AB34" s="163">
        <v>5</v>
      </c>
      <c r="AC34" s="163">
        <v>5</v>
      </c>
      <c r="AD34" s="163">
        <v>4</v>
      </c>
      <c r="AE34" s="163">
        <v>4</v>
      </c>
      <c r="AF34" s="163">
        <v>4</v>
      </c>
      <c r="AG34" s="163">
        <v>5</v>
      </c>
      <c r="AH34" s="163">
        <v>4</v>
      </c>
      <c r="AI34" s="163">
        <v>4</v>
      </c>
      <c r="AJ34" s="163">
        <v>5</v>
      </c>
      <c r="AK34" s="163">
        <v>5</v>
      </c>
      <c r="AL34" s="163">
        <v>4</v>
      </c>
      <c r="AM34" s="164">
        <v>3</v>
      </c>
      <c r="AN34" s="164">
        <v>4</v>
      </c>
      <c r="AO34" s="164">
        <v>3</v>
      </c>
      <c r="AP34" s="164">
        <v>2</v>
      </c>
      <c r="AQ34" s="164">
        <v>4</v>
      </c>
      <c r="AR34" s="164">
        <v>4</v>
      </c>
      <c r="AS34" s="164">
        <v>4</v>
      </c>
      <c r="AT34" s="164">
        <v>4</v>
      </c>
      <c r="AU34" s="164">
        <v>4</v>
      </c>
      <c r="AV34" s="164">
        <v>5</v>
      </c>
      <c r="AW34" s="164">
        <v>4</v>
      </c>
      <c r="AX34" s="142">
        <f t="shared" si="0"/>
        <v>4.0851063829787231</v>
      </c>
      <c r="AY34" s="140">
        <f t="shared" si="1"/>
        <v>0</v>
      </c>
      <c r="AZ34" s="140">
        <f t="shared" si="2"/>
        <v>1</v>
      </c>
      <c r="BA34" s="140">
        <f t="shared" si="3"/>
        <v>5</v>
      </c>
      <c r="BB34" s="140">
        <f t="shared" si="4"/>
        <v>30</v>
      </c>
      <c r="BC34" s="140">
        <f t="shared" si="5"/>
        <v>11</v>
      </c>
      <c r="BD34" s="140"/>
    </row>
    <row r="35" spans="1:56" ht="16.8" customHeight="1" x14ac:dyDescent="0.3">
      <c r="A35" s="153" t="s">
        <v>388</v>
      </c>
      <c r="B35" s="162" t="s">
        <v>35</v>
      </c>
      <c r="C35" s="163">
        <v>4</v>
      </c>
      <c r="D35" s="163">
        <v>4</v>
      </c>
      <c r="E35" s="163">
        <v>4</v>
      </c>
      <c r="F35" s="163">
        <v>4</v>
      </c>
      <c r="G35" s="163">
        <v>4</v>
      </c>
      <c r="H35" s="163">
        <v>4</v>
      </c>
      <c r="I35" s="163">
        <v>3</v>
      </c>
      <c r="J35" s="163">
        <v>2</v>
      </c>
      <c r="K35" s="163">
        <v>5</v>
      </c>
      <c r="L35" s="163">
        <v>2</v>
      </c>
      <c r="M35" s="163">
        <v>4</v>
      </c>
      <c r="N35" s="163">
        <v>4</v>
      </c>
      <c r="O35" s="163">
        <v>4</v>
      </c>
      <c r="P35" s="163">
        <v>2</v>
      </c>
      <c r="Q35" s="163">
        <v>3</v>
      </c>
      <c r="R35" s="163">
        <v>4</v>
      </c>
      <c r="S35" s="163">
        <v>4</v>
      </c>
      <c r="T35" s="163">
        <v>3</v>
      </c>
      <c r="U35" s="163">
        <v>5</v>
      </c>
      <c r="V35" s="163">
        <v>3</v>
      </c>
      <c r="W35" s="163">
        <v>5</v>
      </c>
      <c r="X35" s="163">
        <v>4</v>
      </c>
      <c r="Y35" s="163">
        <v>3</v>
      </c>
      <c r="Z35" s="163">
        <v>3</v>
      </c>
      <c r="AA35" s="163">
        <v>3</v>
      </c>
      <c r="AB35" s="163">
        <v>4</v>
      </c>
      <c r="AC35" s="163">
        <v>5</v>
      </c>
      <c r="AD35" s="163">
        <v>4</v>
      </c>
      <c r="AE35" s="163">
        <v>2</v>
      </c>
      <c r="AF35" s="163">
        <v>4</v>
      </c>
      <c r="AG35" s="163">
        <v>4</v>
      </c>
      <c r="AH35" s="163">
        <v>4</v>
      </c>
      <c r="AI35" s="163">
        <v>4</v>
      </c>
      <c r="AJ35" s="163">
        <v>5</v>
      </c>
      <c r="AK35" s="163">
        <v>5</v>
      </c>
      <c r="AL35" s="163">
        <v>4</v>
      </c>
      <c r="AM35" s="164">
        <v>3</v>
      </c>
      <c r="AN35" s="164">
        <v>4</v>
      </c>
      <c r="AO35" s="164">
        <v>3</v>
      </c>
      <c r="AP35" s="164">
        <v>4</v>
      </c>
      <c r="AQ35" s="164">
        <v>4</v>
      </c>
      <c r="AR35" s="164">
        <v>4</v>
      </c>
      <c r="AS35" s="164">
        <v>4</v>
      </c>
      <c r="AT35" s="164">
        <v>4</v>
      </c>
      <c r="AU35" s="164">
        <v>4</v>
      </c>
      <c r="AV35" s="164">
        <v>4</v>
      </c>
      <c r="AW35" s="164">
        <v>3</v>
      </c>
      <c r="AX35" s="142">
        <f t="shared" si="0"/>
        <v>3.7446808510638299</v>
      </c>
      <c r="AY35" s="140">
        <f t="shared" si="1"/>
        <v>0</v>
      </c>
      <c r="AZ35" s="140">
        <f t="shared" si="2"/>
        <v>4</v>
      </c>
      <c r="BA35" s="140">
        <f t="shared" si="3"/>
        <v>10</v>
      </c>
      <c r="BB35" s="140">
        <f t="shared" si="4"/>
        <v>27</v>
      </c>
      <c r="BC35" s="140">
        <f t="shared" si="5"/>
        <v>6</v>
      </c>
      <c r="BD35" s="140"/>
    </row>
    <row r="36" spans="1:56" ht="16.8" customHeight="1" x14ac:dyDescent="0.3">
      <c r="A36" s="153" t="s">
        <v>390</v>
      </c>
      <c r="B36" s="162" t="s">
        <v>36</v>
      </c>
      <c r="C36" s="163">
        <v>4</v>
      </c>
      <c r="D36" s="163">
        <v>4</v>
      </c>
      <c r="E36" s="163">
        <v>4</v>
      </c>
      <c r="F36" s="163">
        <v>5</v>
      </c>
      <c r="G36" s="163">
        <v>4</v>
      </c>
      <c r="H36" s="163">
        <v>5</v>
      </c>
      <c r="I36" s="163">
        <v>4</v>
      </c>
      <c r="J36" s="163">
        <v>3</v>
      </c>
      <c r="K36" s="163">
        <v>4</v>
      </c>
      <c r="L36" s="163">
        <v>2</v>
      </c>
      <c r="M36" s="163">
        <v>5</v>
      </c>
      <c r="N36" s="163">
        <v>4</v>
      </c>
      <c r="O36" s="163">
        <v>4</v>
      </c>
      <c r="P36" s="163">
        <v>4</v>
      </c>
      <c r="Q36" s="163">
        <v>4</v>
      </c>
      <c r="R36" s="163">
        <v>4</v>
      </c>
      <c r="S36" s="163">
        <v>4</v>
      </c>
      <c r="T36" s="163">
        <v>4</v>
      </c>
      <c r="U36" s="163">
        <v>5</v>
      </c>
      <c r="V36" s="163">
        <v>4</v>
      </c>
      <c r="W36" s="163">
        <v>5</v>
      </c>
      <c r="X36" s="163">
        <v>4</v>
      </c>
      <c r="Y36" s="163">
        <v>4</v>
      </c>
      <c r="Z36" s="163">
        <v>4</v>
      </c>
      <c r="AA36" s="163">
        <v>3</v>
      </c>
      <c r="AB36" s="163">
        <v>4</v>
      </c>
      <c r="AC36" s="163">
        <v>5</v>
      </c>
      <c r="AD36" s="163">
        <v>4</v>
      </c>
      <c r="AE36" s="163">
        <v>5</v>
      </c>
      <c r="AF36" s="163">
        <v>4</v>
      </c>
      <c r="AG36" s="163">
        <v>4</v>
      </c>
      <c r="AH36" s="163">
        <v>4</v>
      </c>
      <c r="AI36" s="163">
        <v>5</v>
      </c>
      <c r="AJ36" s="163">
        <v>5</v>
      </c>
      <c r="AK36" s="163">
        <v>5</v>
      </c>
      <c r="AL36" s="163">
        <v>4</v>
      </c>
      <c r="AM36" s="164">
        <v>4</v>
      </c>
      <c r="AN36" s="164">
        <v>4</v>
      </c>
      <c r="AO36" s="164">
        <v>5</v>
      </c>
      <c r="AP36" s="164">
        <v>2</v>
      </c>
      <c r="AQ36" s="164">
        <v>4</v>
      </c>
      <c r="AR36" s="164">
        <v>4</v>
      </c>
      <c r="AS36" s="164">
        <v>4</v>
      </c>
      <c r="AT36" s="164">
        <v>4</v>
      </c>
      <c r="AU36" s="164">
        <v>4</v>
      </c>
      <c r="AV36" s="164">
        <v>5</v>
      </c>
      <c r="AW36" s="164">
        <v>4</v>
      </c>
      <c r="AX36" s="142">
        <f t="shared" si="0"/>
        <v>4.1276595744680851</v>
      </c>
      <c r="AY36" s="140">
        <f t="shared" si="1"/>
        <v>0</v>
      </c>
      <c r="AZ36" s="140">
        <f t="shared" si="2"/>
        <v>2</v>
      </c>
      <c r="BA36" s="140">
        <f t="shared" si="3"/>
        <v>2</v>
      </c>
      <c r="BB36" s="140">
        <f t="shared" si="4"/>
        <v>31</v>
      </c>
      <c r="BC36" s="140">
        <f t="shared" si="5"/>
        <v>12</v>
      </c>
      <c r="BD36" s="140"/>
    </row>
    <row r="37" spans="1:56" ht="16.8" customHeight="1" x14ac:dyDescent="0.3">
      <c r="A37" s="153" t="s">
        <v>392</v>
      </c>
      <c r="B37" s="162" t="s">
        <v>37</v>
      </c>
      <c r="C37" s="163">
        <v>5</v>
      </c>
      <c r="D37" s="163">
        <v>4</v>
      </c>
      <c r="E37" s="163">
        <v>4</v>
      </c>
      <c r="F37" s="163">
        <v>4</v>
      </c>
      <c r="G37" s="163">
        <v>5</v>
      </c>
      <c r="H37" s="163">
        <v>5</v>
      </c>
      <c r="I37" s="163">
        <v>5</v>
      </c>
      <c r="J37" s="163">
        <v>4</v>
      </c>
      <c r="K37" s="163">
        <v>5</v>
      </c>
      <c r="L37" s="163">
        <v>4</v>
      </c>
      <c r="M37" s="163">
        <v>5</v>
      </c>
      <c r="N37" s="163">
        <v>4</v>
      </c>
      <c r="O37" s="163">
        <v>5</v>
      </c>
      <c r="P37" s="163">
        <v>4</v>
      </c>
      <c r="Q37" s="163">
        <v>4</v>
      </c>
      <c r="R37" s="163">
        <v>4</v>
      </c>
      <c r="S37" s="163">
        <v>4</v>
      </c>
      <c r="T37" s="163">
        <v>4</v>
      </c>
      <c r="U37" s="163">
        <v>5</v>
      </c>
      <c r="V37" s="163">
        <v>4</v>
      </c>
      <c r="W37" s="163">
        <v>5</v>
      </c>
      <c r="X37" s="163">
        <v>4</v>
      </c>
      <c r="Y37" s="163">
        <v>4</v>
      </c>
      <c r="Z37" s="163">
        <v>4</v>
      </c>
      <c r="AA37" s="163">
        <v>4</v>
      </c>
      <c r="AB37" s="163">
        <v>4</v>
      </c>
      <c r="AC37" s="163">
        <v>5</v>
      </c>
      <c r="AD37" s="163">
        <v>4</v>
      </c>
      <c r="AE37" s="163">
        <v>5</v>
      </c>
      <c r="AF37" s="163">
        <v>4</v>
      </c>
      <c r="AG37" s="163">
        <v>5</v>
      </c>
      <c r="AH37" s="163">
        <v>4</v>
      </c>
      <c r="AI37" s="163">
        <v>5</v>
      </c>
      <c r="AJ37" s="163">
        <v>5</v>
      </c>
      <c r="AK37" s="163">
        <v>5</v>
      </c>
      <c r="AL37" s="163">
        <v>4</v>
      </c>
      <c r="AM37" s="164">
        <v>4</v>
      </c>
      <c r="AN37" s="164">
        <v>4</v>
      </c>
      <c r="AO37" s="164">
        <v>4</v>
      </c>
      <c r="AP37" s="164">
        <v>4</v>
      </c>
      <c r="AQ37" s="164">
        <v>4</v>
      </c>
      <c r="AR37" s="164">
        <v>5</v>
      </c>
      <c r="AS37" s="164">
        <v>4</v>
      </c>
      <c r="AT37" s="164">
        <v>4</v>
      </c>
      <c r="AU37" s="164">
        <v>4</v>
      </c>
      <c r="AV37" s="164">
        <v>4</v>
      </c>
      <c r="AW37" s="164">
        <v>4</v>
      </c>
      <c r="AX37" s="142">
        <f t="shared" si="0"/>
        <v>4.3404255319148932</v>
      </c>
      <c r="AY37" s="140">
        <f t="shared" si="1"/>
        <v>0</v>
      </c>
      <c r="AZ37" s="140">
        <f t="shared" si="2"/>
        <v>0</v>
      </c>
      <c r="BA37" s="140">
        <f t="shared" si="3"/>
        <v>0</v>
      </c>
      <c r="BB37" s="140">
        <f t="shared" si="4"/>
        <v>31</v>
      </c>
      <c r="BC37" s="140">
        <f t="shared" si="5"/>
        <v>16</v>
      </c>
      <c r="BD37" s="140"/>
    </row>
    <row r="38" spans="1:56" ht="16.8" customHeight="1" x14ac:dyDescent="0.3">
      <c r="A38" s="152" t="s">
        <v>394</v>
      </c>
      <c r="B38" s="160" t="s">
        <v>38</v>
      </c>
      <c r="C38" s="161">
        <v>4</v>
      </c>
      <c r="D38" s="154">
        <v>4</v>
      </c>
      <c r="E38" s="161">
        <v>4</v>
      </c>
      <c r="F38" s="161">
        <v>5</v>
      </c>
      <c r="G38" s="161">
        <v>4</v>
      </c>
      <c r="H38" s="161">
        <v>5</v>
      </c>
      <c r="I38" s="161">
        <v>5</v>
      </c>
      <c r="J38" s="161">
        <v>3</v>
      </c>
      <c r="K38" s="161">
        <v>4</v>
      </c>
      <c r="L38" s="161">
        <v>4</v>
      </c>
      <c r="M38" s="161">
        <v>4</v>
      </c>
      <c r="N38" s="161">
        <v>4</v>
      </c>
      <c r="O38" s="161">
        <v>4</v>
      </c>
      <c r="P38" s="161">
        <v>4</v>
      </c>
      <c r="Q38" s="161">
        <v>4</v>
      </c>
      <c r="R38" s="161">
        <v>4</v>
      </c>
      <c r="S38" s="161">
        <v>4</v>
      </c>
      <c r="T38" s="161">
        <v>4</v>
      </c>
      <c r="U38" s="161">
        <v>5</v>
      </c>
      <c r="V38" s="161">
        <v>4</v>
      </c>
      <c r="W38" s="161">
        <v>5</v>
      </c>
      <c r="X38" s="161">
        <v>4</v>
      </c>
      <c r="Y38" s="161">
        <v>4</v>
      </c>
      <c r="Z38" s="161">
        <v>4</v>
      </c>
      <c r="AA38" s="161">
        <v>4</v>
      </c>
      <c r="AB38" s="161">
        <v>4</v>
      </c>
      <c r="AC38" s="161">
        <v>5</v>
      </c>
      <c r="AD38" s="161">
        <v>4</v>
      </c>
      <c r="AE38" s="161">
        <v>5</v>
      </c>
      <c r="AF38" s="161">
        <v>4</v>
      </c>
      <c r="AG38" s="161">
        <v>4</v>
      </c>
      <c r="AH38" s="161">
        <v>5</v>
      </c>
      <c r="AI38" s="161">
        <v>4</v>
      </c>
      <c r="AJ38" s="161">
        <v>5</v>
      </c>
      <c r="AK38" s="161">
        <v>5</v>
      </c>
      <c r="AL38" s="161">
        <v>5</v>
      </c>
      <c r="AM38" s="165">
        <v>4</v>
      </c>
      <c r="AN38" s="165">
        <v>2</v>
      </c>
      <c r="AO38" s="165">
        <v>5</v>
      </c>
      <c r="AP38" s="165">
        <v>4</v>
      </c>
      <c r="AQ38" s="165">
        <v>5</v>
      </c>
      <c r="AR38" s="165">
        <v>5</v>
      </c>
      <c r="AS38" s="165">
        <v>4</v>
      </c>
      <c r="AT38" s="165">
        <v>4</v>
      </c>
      <c r="AU38" s="165">
        <v>4</v>
      </c>
      <c r="AV38" s="165">
        <v>4</v>
      </c>
      <c r="AW38" s="165">
        <v>4</v>
      </c>
      <c r="AX38" s="38">
        <f t="shared" si="0"/>
        <v>4.2340425531914896</v>
      </c>
      <c r="AY38" s="1">
        <f t="shared" si="1"/>
        <v>0</v>
      </c>
      <c r="AZ38" s="1">
        <f t="shared" si="2"/>
        <v>1</v>
      </c>
      <c r="BA38" s="1">
        <f t="shared" si="3"/>
        <v>1</v>
      </c>
      <c r="BB38" s="1">
        <f t="shared" si="4"/>
        <v>31</v>
      </c>
      <c r="BC38" s="1">
        <f t="shared" si="5"/>
        <v>14</v>
      </c>
      <c r="BD38" s="37">
        <f>AVERAGE(AX38:AX51)</f>
        <v>3.8854896260076646</v>
      </c>
    </row>
    <row r="39" spans="1:56" ht="16.8" customHeight="1" x14ac:dyDescent="0.3">
      <c r="A39" s="152" t="s">
        <v>396</v>
      </c>
      <c r="B39" s="160" t="s">
        <v>39</v>
      </c>
      <c r="C39" s="161">
        <v>4</v>
      </c>
      <c r="D39" s="154">
        <v>3</v>
      </c>
      <c r="E39" s="161">
        <v>4</v>
      </c>
      <c r="F39" s="161">
        <v>4</v>
      </c>
      <c r="G39" s="161">
        <v>4</v>
      </c>
      <c r="H39" s="161">
        <v>4</v>
      </c>
      <c r="I39" s="161">
        <v>4</v>
      </c>
      <c r="J39" s="161">
        <v>4</v>
      </c>
      <c r="K39" s="161">
        <v>4</v>
      </c>
      <c r="L39" s="161">
        <v>3</v>
      </c>
      <c r="M39" s="161">
        <v>5</v>
      </c>
      <c r="N39" s="161">
        <v>4</v>
      </c>
      <c r="O39" s="161">
        <v>4</v>
      </c>
      <c r="P39" s="161">
        <v>4</v>
      </c>
      <c r="Q39" s="161">
        <v>4</v>
      </c>
      <c r="R39" s="161">
        <v>4</v>
      </c>
      <c r="S39" s="161">
        <v>4</v>
      </c>
      <c r="T39" s="161">
        <v>4</v>
      </c>
      <c r="U39" s="161">
        <v>4</v>
      </c>
      <c r="V39" s="161">
        <v>4</v>
      </c>
      <c r="W39" s="161">
        <v>5</v>
      </c>
      <c r="X39" s="161">
        <v>4</v>
      </c>
      <c r="Y39" s="161">
        <v>4</v>
      </c>
      <c r="Z39" s="161">
        <v>3</v>
      </c>
      <c r="AA39" s="161">
        <v>4</v>
      </c>
      <c r="AB39" s="161">
        <v>3</v>
      </c>
      <c r="AC39" s="161">
        <v>5</v>
      </c>
      <c r="AD39" s="161">
        <v>4</v>
      </c>
      <c r="AE39" s="161">
        <v>4</v>
      </c>
      <c r="AF39" s="161">
        <v>4</v>
      </c>
      <c r="AG39" s="161">
        <v>5</v>
      </c>
      <c r="AH39" s="161">
        <v>4</v>
      </c>
      <c r="AI39" s="161">
        <v>4</v>
      </c>
      <c r="AJ39" s="161">
        <v>5</v>
      </c>
      <c r="AK39" s="161">
        <v>5</v>
      </c>
      <c r="AL39" s="161">
        <v>4</v>
      </c>
      <c r="AM39" s="165">
        <v>4</v>
      </c>
      <c r="AN39" s="165">
        <v>4</v>
      </c>
      <c r="AO39" s="165">
        <v>4</v>
      </c>
      <c r="AP39" s="165">
        <v>2</v>
      </c>
      <c r="AQ39" s="165">
        <v>4</v>
      </c>
      <c r="AR39" s="165">
        <v>5</v>
      </c>
      <c r="AS39" s="165">
        <v>4</v>
      </c>
      <c r="AT39" s="165">
        <v>4</v>
      </c>
      <c r="AU39" s="165">
        <v>4</v>
      </c>
      <c r="AV39" s="165">
        <v>4</v>
      </c>
      <c r="AW39" s="165">
        <v>4</v>
      </c>
      <c r="AX39" s="38">
        <f t="shared" si="0"/>
        <v>4.0212765957446805</v>
      </c>
      <c r="AY39" s="1">
        <f t="shared" si="1"/>
        <v>0</v>
      </c>
      <c r="AZ39" s="1">
        <f t="shared" si="2"/>
        <v>1</v>
      </c>
      <c r="BA39" s="1">
        <f t="shared" si="3"/>
        <v>4</v>
      </c>
      <c r="BB39" s="1">
        <f t="shared" si="4"/>
        <v>35</v>
      </c>
      <c r="BC39" s="1">
        <f t="shared" si="5"/>
        <v>7</v>
      </c>
    </row>
    <row r="40" spans="1:56" ht="16.8" customHeight="1" x14ac:dyDescent="0.3">
      <c r="A40" s="152" t="s">
        <v>398</v>
      </c>
      <c r="B40" s="160" t="s">
        <v>40</v>
      </c>
      <c r="C40" s="161">
        <v>4</v>
      </c>
      <c r="D40" s="154">
        <v>4</v>
      </c>
      <c r="E40" s="161">
        <v>4</v>
      </c>
      <c r="F40" s="161">
        <v>5</v>
      </c>
      <c r="G40" s="161">
        <v>4</v>
      </c>
      <c r="H40" s="161">
        <v>5</v>
      </c>
      <c r="I40" s="161">
        <v>4</v>
      </c>
      <c r="J40" s="161">
        <v>4</v>
      </c>
      <c r="K40" s="161">
        <v>5</v>
      </c>
      <c r="L40" s="161">
        <v>4</v>
      </c>
      <c r="M40" s="161">
        <v>5</v>
      </c>
      <c r="N40" s="161">
        <v>4</v>
      </c>
      <c r="O40" s="161">
        <v>5</v>
      </c>
      <c r="P40" s="161">
        <v>4</v>
      </c>
      <c r="Q40" s="161">
        <v>4</v>
      </c>
      <c r="R40" s="161">
        <v>4</v>
      </c>
      <c r="S40" s="161">
        <v>4</v>
      </c>
      <c r="T40" s="161">
        <v>4</v>
      </c>
      <c r="U40" s="161">
        <v>5</v>
      </c>
      <c r="V40" s="161">
        <v>5</v>
      </c>
      <c r="W40" s="161">
        <v>5</v>
      </c>
      <c r="X40" s="161">
        <v>4</v>
      </c>
      <c r="Y40" s="161">
        <v>5</v>
      </c>
      <c r="Z40" s="161">
        <v>4</v>
      </c>
      <c r="AA40" s="161">
        <v>4</v>
      </c>
      <c r="AB40" s="161">
        <v>4</v>
      </c>
      <c r="AC40" s="161">
        <v>5</v>
      </c>
      <c r="AD40" s="161">
        <v>4</v>
      </c>
      <c r="AE40" s="161">
        <v>2</v>
      </c>
      <c r="AF40" s="161">
        <v>4</v>
      </c>
      <c r="AG40" s="161">
        <v>5</v>
      </c>
      <c r="AH40" s="161">
        <v>4</v>
      </c>
      <c r="AI40" s="161">
        <v>4</v>
      </c>
      <c r="AJ40" s="161">
        <v>5</v>
      </c>
      <c r="AK40" s="161">
        <v>5</v>
      </c>
      <c r="AL40" s="161">
        <v>4</v>
      </c>
      <c r="AM40" s="165">
        <v>4</v>
      </c>
      <c r="AN40" s="165">
        <v>4</v>
      </c>
      <c r="AO40" s="165">
        <v>5</v>
      </c>
      <c r="AP40" s="165">
        <v>4</v>
      </c>
      <c r="AQ40" s="165">
        <v>4</v>
      </c>
      <c r="AR40" s="165">
        <v>5</v>
      </c>
      <c r="AS40" s="165">
        <v>4</v>
      </c>
      <c r="AT40" s="165">
        <v>4</v>
      </c>
      <c r="AU40" s="165">
        <v>4</v>
      </c>
      <c r="AV40" s="165">
        <v>4</v>
      </c>
      <c r="AW40" s="165">
        <v>4</v>
      </c>
      <c r="AX40" s="38">
        <f t="shared" si="0"/>
        <v>4.2765957446808507</v>
      </c>
      <c r="AY40" s="1">
        <f t="shared" si="1"/>
        <v>0</v>
      </c>
      <c r="AZ40" s="1">
        <f t="shared" si="2"/>
        <v>1</v>
      </c>
      <c r="BA40" s="1">
        <f t="shared" si="3"/>
        <v>0</v>
      </c>
      <c r="BB40" s="1">
        <f t="shared" si="4"/>
        <v>31</v>
      </c>
      <c r="BC40" s="1">
        <f t="shared" si="5"/>
        <v>15</v>
      </c>
    </row>
    <row r="41" spans="1:56" ht="16.8" customHeight="1" x14ac:dyDescent="0.3">
      <c r="A41" s="152" t="s">
        <v>400</v>
      </c>
      <c r="B41" s="160" t="s">
        <v>41</v>
      </c>
      <c r="C41" s="161">
        <v>4</v>
      </c>
      <c r="D41" s="154">
        <v>4</v>
      </c>
      <c r="E41" s="161">
        <v>4</v>
      </c>
      <c r="F41" s="161">
        <v>5</v>
      </c>
      <c r="G41" s="161">
        <v>4</v>
      </c>
      <c r="H41" s="161">
        <v>5</v>
      </c>
      <c r="I41" s="161">
        <v>4</v>
      </c>
      <c r="J41" s="161">
        <v>4</v>
      </c>
      <c r="K41" s="161">
        <v>4</v>
      </c>
      <c r="L41" s="161">
        <v>3</v>
      </c>
      <c r="M41" s="161">
        <v>4</v>
      </c>
      <c r="N41" s="161">
        <v>4</v>
      </c>
      <c r="O41" s="161">
        <v>4</v>
      </c>
      <c r="P41" s="161">
        <v>4</v>
      </c>
      <c r="Q41" s="161">
        <v>4</v>
      </c>
      <c r="R41" s="161">
        <v>4</v>
      </c>
      <c r="S41" s="161">
        <v>4</v>
      </c>
      <c r="T41" s="161">
        <v>4</v>
      </c>
      <c r="U41" s="161">
        <v>4</v>
      </c>
      <c r="V41" s="161">
        <v>3</v>
      </c>
      <c r="W41" s="161">
        <v>4</v>
      </c>
      <c r="X41" s="161">
        <v>4</v>
      </c>
      <c r="Y41" s="161">
        <v>4</v>
      </c>
      <c r="Z41" s="161">
        <v>3</v>
      </c>
      <c r="AA41" s="161">
        <v>3</v>
      </c>
      <c r="AB41" s="161">
        <v>4</v>
      </c>
      <c r="AC41" s="161">
        <v>5</v>
      </c>
      <c r="AD41" s="161">
        <v>4</v>
      </c>
      <c r="AE41" s="161">
        <v>5</v>
      </c>
      <c r="AF41" s="161">
        <v>4</v>
      </c>
      <c r="AG41" s="161">
        <v>5</v>
      </c>
      <c r="AH41" s="161">
        <v>4</v>
      </c>
      <c r="AI41" s="161">
        <v>4</v>
      </c>
      <c r="AJ41" s="161">
        <v>5</v>
      </c>
      <c r="AK41" s="161">
        <v>5</v>
      </c>
      <c r="AL41" s="161">
        <v>4</v>
      </c>
      <c r="AM41" s="165">
        <v>4</v>
      </c>
      <c r="AN41" s="165">
        <v>4</v>
      </c>
      <c r="AO41" s="165">
        <v>4</v>
      </c>
      <c r="AP41" s="165">
        <v>3</v>
      </c>
      <c r="AQ41" s="165">
        <v>4</v>
      </c>
      <c r="AR41" s="165">
        <v>4</v>
      </c>
      <c r="AS41" s="165">
        <v>4</v>
      </c>
      <c r="AT41" s="165">
        <v>4</v>
      </c>
      <c r="AU41" s="165">
        <v>4</v>
      </c>
      <c r="AV41" s="165">
        <v>5</v>
      </c>
      <c r="AW41" s="165">
        <v>4</v>
      </c>
      <c r="AX41" s="38">
        <f t="shared" si="0"/>
        <v>4.0638297872340425</v>
      </c>
      <c r="AY41" s="1">
        <f t="shared" si="1"/>
        <v>0</v>
      </c>
      <c r="AZ41" s="1">
        <f t="shared" si="2"/>
        <v>0</v>
      </c>
      <c r="BA41" s="1">
        <f t="shared" si="3"/>
        <v>5</v>
      </c>
      <c r="BB41" s="1">
        <f t="shared" si="4"/>
        <v>34</v>
      </c>
      <c r="BC41" s="1">
        <f t="shared" si="5"/>
        <v>8</v>
      </c>
    </row>
    <row r="42" spans="1:56" ht="16.8" customHeight="1" x14ac:dyDescent="0.3">
      <c r="A42" s="152" t="s">
        <v>402</v>
      </c>
      <c r="B42" s="160" t="s">
        <v>42</v>
      </c>
      <c r="C42" s="161">
        <v>4</v>
      </c>
      <c r="D42" s="154">
        <v>4</v>
      </c>
      <c r="E42" s="161">
        <v>4</v>
      </c>
      <c r="F42" s="161">
        <v>5</v>
      </c>
      <c r="G42" s="161">
        <v>4</v>
      </c>
      <c r="H42" s="161">
        <v>5</v>
      </c>
      <c r="I42" s="161">
        <v>3</v>
      </c>
      <c r="J42" s="161">
        <v>4</v>
      </c>
      <c r="K42" s="161">
        <v>5</v>
      </c>
      <c r="L42" s="161">
        <v>4</v>
      </c>
      <c r="M42" s="161">
        <v>4</v>
      </c>
      <c r="N42" s="161">
        <v>4</v>
      </c>
      <c r="O42" s="161">
        <v>3</v>
      </c>
      <c r="P42" s="161">
        <v>4</v>
      </c>
      <c r="Q42" s="161">
        <v>3</v>
      </c>
      <c r="R42" s="161">
        <v>4</v>
      </c>
      <c r="S42" s="161">
        <v>4</v>
      </c>
      <c r="T42" s="161">
        <v>3</v>
      </c>
      <c r="U42" s="161">
        <v>4</v>
      </c>
      <c r="V42" s="161">
        <v>4</v>
      </c>
      <c r="W42" s="161">
        <v>4</v>
      </c>
      <c r="X42" s="161">
        <v>4</v>
      </c>
      <c r="Y42" s="161">
        <v>4</v>
      </c>
      <c r="Z42" s="161">
        <v>4</v>
      </c>
      <c r="AA42" s="161">
        <v>3</v>
      </c>
      <c r="AB42" s="161">
        <v>4</v>
      </c>
      <c r="AC42" s="161">
        <v>5</v>
      </c>
      <c r="AD42" s="161">
        <v>4</v>
      </c>
      <c r="AE42" s="161">
        <v>4</v>
      </c>
      <c r="AF42" s="161">
        <v>4</v>
      </c>
      <c r="AG42" s="161">
        <v>5</v>
      </c>
      <c r="AH42" s="161">
        <v>4</v>
      </c>
      <c r="AI42" s="161">
        <v>4</v>
      </c>
      <c r="AJ42" s="161">
        <v>5</v>
      </c>
      <c r="AK42" s="161">
        <v>5</v>
      </c>
      <c r="AL42" s="161">
        <v>4</v>
      </c>
      <c r="AM42" s="165">
        <v>4</v>
      </c>
      <c r="AN42" s="165">
        <v>3</v>
      </c>
      <c r="AO42" s="165">
        <v>4</v>
      </c>
      <c r="AP42" s="165">
        <v>3</v>
      </c>
      <c r="AQ42" s="165">
        <v>4</v>
      </c>
      <c r="AR42" s="165">
        <v>4</v>
      </c>
      <c r="AS42" s="165">
        <v>4</v>
      </c>
      <c r="AT42" s="165">
        <v>4</v>
      </c>
      <c r="AU42" s="165">
        <v>3</v>
      </c>
      <c r="AV42" s="165">
        <v>4</v>
      </c>
      <c r="AW42" s="165">
        <v>4</v>
      </c>
      <c r="AX42" s="38">
        <f t="shared" si="0"/>
        <v>3.978723404255319</v>
      </c>
      <c r="AY42" s="1">
        <f t="shared" si="1"/>
        <v>0</v>
      </c>
      <c r="AZ42" s="1">
        <f t="shared" si="2"/>
        <v>0</v>
      </c>
      <c r="BA42" s="1">
        <f t="shared" si="3"/>
        <v>8</v>
      </c>
      <c r="BB42" s="1">
        <f t="shared" si="4"/>
        <v>32</v>
      </c>
      <c r="BC42" s="1">
        <f t="shared" si="5"/>
        <v>7</v>
      </c>
    </row>
    <row r="43" spans="1:56" ht="16.8" customHeight="1" x14ac:dyDescent="0.3">
      <c r="A43" s="152" t="s">
        <v>403</v>
      </c>
      <c r="B43" s="160" t="s">
        <v>43</v>
      </c>
      <c r="C43" s="161">
        <v>4</v>
      </c>
      <c r="D43" s="154">
        <v>4</v>
      </c>
      <c r="E43" s="161">
        <v>3</v>
      </c>
      <c r="F43" s="161">
        <v>5</v>
      </c>
      <c r="G43" s="161">
        <v>4</v>
      </c>
      <c r="H43" s="161">
        <v>4</v>
      </c>
      <c r="I43" s="161">
        <v>4</v>
      </c>
      <c r="J43" s="161">
        <v>4</v>
      </c>
      <c r="K43" s="161">
        <v>4</v>
      </c>
      <c r="L43" s="161">
        <v>2</v>
      </c>
      <c r="M43" s="161">
        <v>3</v>
      </c>
      <c r="N43" s="161">
        <v>2</v>
      </c>
      <c r="O43" s="161">
        <v>2</v>
      </c>
      <c r="P43" s="161">
        <v>3</v>
      </c>
      <c r="Q43" s="161">
        <v>3</v>
      </c>
      <c r="R43" s="161">
        <v>4</v>
      </c>
      <c r="S43" s="161">
        <v>2</v>
      </c>
      <c r="T43" s="161">
        <v>2</v>
      </c>
      <c r="U43" s="161">
        <v>4</v>
      </c>
      <c r="V43" s="161">
        <v>4</v>
      </c>
      <c r="W43" s="161">
        <v>4</v>
      </c>
      <c r="X43" s="161">
        <v>2</v>
      </c>
      <c r="Y43" s="161">
        <v>4</v>
      </c>
      <c r="Z43" s="161">
        <v>3</v>
      </c>
      <c r="AA43" s="161">
        <v>4</v>
      </c>
      <c r="AB43" s="161">
        <v>3</v>
      </c>
      <c r="AC43" s="161">
        <v>5</v>
      </c>
      <c r="AD43" s="161">
        <v>2</v>
      </c>
      <c r="AE43" s="161">
        <v>5</v>
      </c>
      <c r="AF43" s="161">
        <v>2</v>
      </c>
      <c r="AG43" s="161">
        <v>5</v>
      </c>
      <c r="AH43" s="161">
        <v>4</v>
      </c>
      <c r="AI43" s="161">
        <v>3</v>
      </c>
      <c r="AJ43" s="161">
        <v>5</v>
      </c>
      <c r="AK43" s="161">
        <v>5</v>
      </c>
      <c r="AL43" s="161">
        <v>3</v>
      </c>
      <c r="AM43" s="165">
        <v>3</v>
      </c>
      <c r="AN43" s="165">
        <v>4</v>
      </c>
      <c r="AO43" s="165">
        <v>2</v>
      </c>
      <c r="AP43" s="165">
        <v>3</v>
      </c>
      <c r="AQ43" s="165">
        <v>3</v>
      </c>
      <c r="AR43" s="165">
        <v>5</v>
      </c>
      <c r="AS43" s="165">
        <v>4</v>
      </c>
      <c r="AT43" s="165">
        <v>4</v>
      </c>
      <c r="AU43" s="165">
        <v>4</v>
      </c>
      <c r="AV43" s="165">
        <v>1</v>
      </c>
      <c r="AW43" s="165">
        <v>3</v>
      </c>
      <c r="AX43" s="38">
        <f t="shared" si="0"/>
        <v>3.4468085106382977</v>
      </c>
      <c r="AY43" s="1">
        <f t="shared" si="1"/>
        <v>1</v>
      </c>
      <c r="AZ43" s="1">
        <f t="shared" si="2"/>
        <v>9</v>
      </c>
      <c r="BA43" s="1">
        <f t="shared" si="3"/>
        <v>12</v>
      </c>
      <c r="BB43" s="1">
        <f t="shared" si="4"/>
        <v>18</v>
      </c>
      <c r="BC43" s="1">
        <f t="shared" si="5"/>
        <v>7</v>
      </c>
    </row>
    <row r="44" spans="1:56" ht="16.8" customHeight="1" x14ac:dyDescent="0.3">
      <c r="A44" s="152" t="s">
        <v>404</v>
      </c>
      <c r="B44" s="160" t="s">
        <v>44</v>
      </c>
      <c r="C44" s="161">
        <v>4</v>
      </c>
      <c r="D44" s="154">
        <v>4</v>
      </c>
      <c r="E44" s="161">
        <v>2</v>
      </c>
      <c r="F44" s="161">
        <v>5</v>
      </c>
      <c r="G44" s="161">
        <v>4</v>
      </c>
      <c r="H44" s="161">
        <v>4</v>
      </c>
      <c r="I44" s="161">
        <v>3</v>
      </c>
      <c r="J44" s="161">
        <v>3</v>
      </c>
      <c r="K44" s="161">
        <v>4</v>
      </c>
      <c r="L44" s="161">
        <v>4</v>
      </c>
      <c r="M44" s="161">
        <v>3</v>
      </c>
      <c r="N44" s="161">
        <v>2</v>
      </c>
      <c r="O44" s="161">
        <v>3</v>
      </c>
      <c r="P44" s="161">
        <v>3</v>
      </c>
      <c r="Q44" s="161">
        <v>4</v>
      </c>
      <c r="R44" s="161">
        <v>4</v>
      </c>
      <c r="S44" s="161">
        <v>2</v>
      </c>
      <c r="T44" s="161">
        <v>2</v>
      </c>
      <c r="U44" s="161">
        <v>4</v>
      </c>
      <c r="V44" s="161">
        <v>4</v>
      </c>
      <c r="W44" s="161">
        <v>3</v>
      </c>
      <c r="X44" s="161">
        <v>2</v>
      </c>
      <c r="Y44" s="161">
        <v>3</v>
      </c>
      <c r="Z44" s="161">
        <v>2</v>
      </c>
      <c r="AA44" s="161">
        <v>4</v>
      </c>
      <c r="AB44" s="161">
        <v>3</v>
      </c>
      <c r="AC44" s="161">
        <v>5</v>
      </c>
      <c r="AD44" s="161">
        <v>4</v>
      </c>
      <c r="AE44" s="161">
        <v>5</v>
      </c>
      <c r="AF44" s="161">
        <v>3</v>
      </c>
      <c r="AG44" s="161">
        <v>3</v>
      </c>
      <c r="AH44" s="161">
        <v>2</v>
      </c>
      <c r="AI44" s="161">
        <v>4</v>
      </c>
      <c r="AJ44" s="161">
        <v>5</v>
      </c>
      <c r="AK44" s="161">
        <v>5</v>
      </c>
      <c r="AL44" s="161">
        <v>4</v>
      </c>
      <c r="AM44" s="165">
        <v>4</v>
      </c>
      <c r="AN44" s="165">
        <v>4</v>
      </c>
      <c r="AO44" s="165">
        <v>2</v>
      </c>
      <c r="AP44" s="165">
        <v>3</v>
      </c>
      <c r="AQ44" s="165">
        <v>3</v>
      </c>
      <c r="AR44" s="165">
        <v>3</v>
      </c>
      <c r="AS44" s="165">
        <v>4</v>
      </c>
      <c r="AT44" s="165">
        <v>4</v>
      </c>
      <c r="AU44" s="165">
        <v>4</v>
      </c>
      <c r="AV44" s="165">
        <v>3</v>
      </c>
      <c r="AW44" s="165">
        <v>3</v>
      </c>
      <c r="AX44" s="38">
        <f t="shared" si="0"/>
        <v>3.4468085106382977</v>
      </c>
      <c r="AY44" s="1">
        <f t="shared" si="1"/>
        <v>0</v>
      </c>
      <c r="AZ44" s="1">
        <f t="shared" si="2"/>
        <v>8</v>
      </c>
      <c r="BA44" s="1">
        <f t="shared" si="3"/>
        <v>15</v>
      </c>
      <c r="BB44" s="1">
        <f t="shared" si="4"/>
        <v>19</v>
      </c>
      <c r="BC44" s="1">
        <f t="shared" si="5"/>
        <v>5</v>
      </c>
    </row>
    <row r="45" spans="1:56" ht="16.8" customHeight="1" x14ac:dyDescent="0.3">
      <c r="A45" s="152" t="s">
        <v>406</v>
      </c>
      <c r="B45" s="160" t="s">
        <v>45</v>
      </c>
      <c r="C45" s="161">
        <v>3</v>
      </c>
      <c r="D45" s="154">
        <v>4</v>
      </c>
      <c r="E45" s="161">
        <v>2</v>
      </c>
      <c r="F45" s="161">
        <v>5</v>
      </c>
      <c r="G45" s="161">
        <v>3</v>
      </c>
      <c r="H45" s="161">
        <v>4</v>
      </c>
      <c r="I45" s="161">
        <v>5</v>
      </c>
      <c r="J45" s="161">
        <v>4</v>
      </c>
      <c r="K45" s="161">
        <v>4</v>
      </c>
      <c r="L45" s="161">
        <v>4</v>
      </c>
      <c r="M45" s="161">
        <v>2</v>
      </c>
      <c r="N45" s="161">
        <v>2</v>
      </c>
      <c r="O45" s="161">
        <v>3</v>
      </c>
      <c r="P45" s="161">
        <v>3</v>
      </c>
      <c r="Q45" s="161">
        <v>4</v>
      </c>
      <c r="R45" s="161">
        <v>4</v>
      </c>
      <c r="S45" s="161">
        <v>4</v>
      </c>
      <c r="T45" s="161">
        <v>2</v>
      </c>
      <c r="U45" s="161">
        <v>4</v>
      </c>
      <c r="V45" s="161">
        <v>2</v>
      </c>
      <c r="W45" s="161">
        <v>3</v>
      </c>
      <c r="X45" s="161">
        <v>2</v>
      </c>
      <c r="Y45" s="161">
        <v>1</v>
      </c>
      <c r="Z45" s="161">
        <v>3</v>
      </c>
      <c r="AA45" s="161">
        <v>4</v>
      </c>
      <c r="AB45" s="161">
        <v>4</v>
      </c>
      <c r="AC45" s="161">
        <v>5</v>
      </c>
      <c r="AD45" s="161">
        <v>2</v>
      </c>
      <c r="AE45" s="161">
        <v>4</v>
      </c>
      <c r="AF45" s="161">
        <v>3</v>
      </c>
      <c r="AG45" s="161">
        <v>4</v>
      </c>
      <c r="AH45" s="161">
        <v>4</v>
      </c>
      <c r="AI45" s="161">
        <v>4</v>
      </c>
      <c r="AJ45" s="161">
        <v>5</v>
      </c>
      <c r="AK45" s="161">
        <v>5</v>
      </c>
      <c r="AL45" s="161">
        <v>4</v>
      </c>
      <c r="AM45" s="165">
        <v>4</v>
      </c>
      <c r="AN45" s="165">
        <v>2</v>
      </c>
      <c r="AO45" s="165">
        <v>2</v>
      </c>
      <c r="AP45" s="165">
        <v>3</v>
      </c>
      <c r="AQ45" s="165">
        <v>4</v>
      </c>
      <c r="AR45" s="165">
        <v>4</v>
      </c>
      <c r="AS45" s="165">
        <v>4</v>
      </c>
      <c r="AT45" s="165">
        <v>4</v>
      </c>
      <c r="AU45" s="165">
        <v>4</v>
      </c>
      <c r="AV45" s="165">
        <v>2</v>
      </c>
      <c r="AW45" s="165">
        <v>4</v>
      </c>
      <c r="AX45" s="38">
        <f t="shared" si="0"/>
        <v>3.4468085106382977</v>
      </c>
      <c r="AY45" s="1">
        <f t="shared" si="1"/>
        <v>1</v>
      </c>
      <c r="AZ45" s="1">
        <f t="shared" si="2"/>
        <v>10</v>
      </c>
      <c r="BA45" s="1">
        <f t="shared" si="3"/>
        <v>8</v>
      </c>
      <c r="BB45" s="1">
        <f t="shared" si="4"/>
        <v>23</v>
      </c>
      <c r="BC45" s="1">
        <f t="shared" si="5"/>
        <v>5</v>
      </c>
    </row>
    <row r="46" spans="1:56" ht="16.8" customHeight="1" x14ac:dyDescent="0.3">
      <c r="A46" s="152" t="s">
        <v>408</v>
      </c>
      <c r="B46" s="160" t="s">
        <v>46</v>
      </c>
      <c r="C46" s="161">
        <v>4</v>
      </c>
      <c r="D46" s="154">
        <v>4</v>
      </c>
      <c r="E46" s="161">
        <v>4</v>
      </c>
      <c r="F46" s="161">
        <v>4</v>
      </c>
      <c r="G46" s="161">
        <v>4</v>
      </c>
      <c r="H46" s="161">
        <v>4</v>
      </c>
      <c r="I46" s="161">
        <v>4</v>
      </c>
      <c r="J46" s="161">
        <v>2</v>
      </c>
      <c r="K46" s="161">
        <v>4</v>
      </c>
      <c r="L46" s="161">
        <v>3</v>
      </c>
      <c r="M46" s="161">
        <v>2</v>
      </c>
      <c r="N46" s="161">
        <v>2</v>
      </c>
      <c r="O46" s="161">
        <v>4</v>
      </c>
      <c r="P46" s="161">
        <v>2</v>
      </c>
      <c r="Q46" s="161">
        <v>4</v>
      </c>
      <c r="R46" s="161">
        <v>4</v>
      </c>
      <c r="S46" s="161">
        <v>2</v>
      </c>
      <c r="T46" s="161">
        <v>4</v>
      </c>
      <c r="U46" s="161">
        <v>3</v>
      </c>
      <c r="V46" s="161">
        <v>2</v>
      </c>
      <c r="W46" s="161">
        <v>4</v>
      </c>
      <c r="X46" s="161">
        <v>2</v>
      </c>
      <c r="Y46" s="161">
        <v>4</v>
      </c>
      <c r="Z46" s="161">
        <v>3</v>
      </c>
      <c r="AA46" s="161">
        <v>4</v>
      </c>
      <c r="AB46" s="161">
        <v>4</v>
      </c>
      <c r="AC46" s="161">
        <v>5</v>
      </c>
      <c r="AD46" s="161">
        <v>2</v>
      </c>
      <c r="AE46" s="161">
        <v>5</v>
      </c>
      <c r="AF46" s="161">
        <v>4</v>
      </c>
      <c r="AG46" s="161">
        <v>4</v>
      </c>
      <c r="AH46" s="161">
        <v>5</v>
      </c>
      <c r="AI46" s="161">
        <v>4</v>
      </c>
      <c r="AJ46" s="161">
        <v>5</v>
      </c>
      <c r="AK46" s="161">
        <v>5</v>
      </c>
      <c r="AL46" s="161">
        <v>3</v>
      </c>
      <c r="AM46" s="165">
        <v>3</v>
      </c>
      <c r="AN46" s="165">
        <v>4</v>
      </c>
      <c r="AO46" s="165">
        <v>3</v>
      </c>
      <c r="AP46" s="165">
        <v>3</v>
      </c>
      <c r="AQ46" s="165">
        <v>4</v>
      </c>
      <c r="AR46" s="165">
        <v>3</v>
      </c>
      <c r="AS46" s="165">
        <v>4</v>
      </c>
      <c r="AT46" s="165">
        <v>4</v>
      </c>
      <c r="AU46" s="165">
        <v>4</v>
      </c>
      <c r="AV46" s="165">
        <v>2</v>
      </c>
      <c r="AW46" s="165">
        <v>4</v>
      </c>
      <c r="AX46" s="38">
        <f t="shared" si="0"/>
        <v>3.5531914893617023</v>
      </c>
      <c r="AY46" s="1">
        <f t="shared" si="1"/>
        <v>0</v>
      </c>
      <c r="AZ46" s="1">
        <f t="shared" si="2"/>
        <v>9</v>
      </c>
      <c r="BA46" s="1">
        <f t="shared" si="3"/>
        <v>8</v>
      </c>
      <c r="BB46" s="1">
        <f t="shared" si="4"/>
        <v>25</v>
      </c>
      <c r="BC46" s="1">
        <f t="shared" si="5"/>
        <v>5</v>
      </c>
    </row>
    <row r="47" spans="1:56" ht="16.8" customHeight="1" x14ac:dyDescent="0.3">
      <c r="A47" s="152" t="s">
        <v>410</v>
      </c>
      <c r="B47" s="160" t="s">
        <v>47</v>
      </c>
      <c r="C47" s="161">
        <v>4</v>
      </c>
      <c r="D47" s="154">
        <v>4</v>
      </c>
      <c r="E47" s="161">
        <v>4</v>
      </c>
      <c r="F47" s="161">
        <v>5</v>
      </c>
      <c r="G47" s="161">
        <v>4</v>
      </c>
      <c r="H47" s="161">
        <v>5</v>
      </c>
      <c r="I47" s="161">
        <v>3</v>
      </c>
      <c r="J47" s="161">
        <v>4</v>
      </c>
      <c r="K47" s="161">
        <v>4</v>
      </c>
      <c r="L47" s="161">
        <v>4</v>
      </c>
      <c r="M47" s="161">
        <v>4</v>
      </c>
      <c r="N47" s="161">
        <v>4</v>
      </c>
      <c r="O47" s="161">
        <v>4</v>
      </c>
      <c r="P47" s="161">
        <v>4</v>
      </c>
      <c r="Q47" s="161">
        <v>4</v>
      </c>
      <c r="R47" s="161">
        <v>4</v>
      </c>
      <c r="S47" s="161">
        <v>4</v>
      </c>
      <c r="T47" s="161">
        <v>4</v>
      </c>
      <c r="U47" s="161">
        <v>4</v>
      </c>
      <c r="V47" s="161">
        <v>4</v>
      </c>
      <c r="W47" s="161">
        <v>4</v>
      </c>
      <c r="X47" s="161">
        <v>4</v>
      </c>
      <c r="Y47" s="161">
        <v>4</v>
      </c>
      <c r="Z47" s="161">
        <v>3</v>
      </c>
      <c r="AA47" s="161">
        <v>4</v>
      </c>
      <c r="AB47" s="161">
        <v>4</v>
      </c>
      <c r="AC47" s="161">
        <v>5</v>
      </c>
      <c r="AD47" s="161">
        <v>4</v>
      </c>
      <c r="AE47" s="161">
        <v>4</v>
      </c>
      <c r="AF47" s="161">
        <v>4</v>
      </c>
      <c r="AG47" s="161">
        <v>5</v>
      </c>
      <c r="AH47" s="161">
        <v>4</v>
      </c>
      <c r="AI47" s="161">
        <v>4</v>
      </c>
      <c r="AJ47" s="161">
        <v>5</v>
      </c>
      <c r="AK47" s="161">
        <v>5</v>
      </c>
      <c r="AL47" s="161">
        <v>4</v>
      </c>
      <c r="AM47" s="165">
        <v>3</v>
      </c>
      <c r="AN47" s="165">
        <v>2</v>
      </c>
      <c r="AO47" s="165">
        <v>3</v>
      </c>
      <c r="AP47" s="165">
        <v>4</v>
      </c>
      <c r="AQ47" s="165">
        <v>3</v>
      </c>
      <c r="AR47" s="165">
        <v>4</v>
      </c>
      <c r="AS47" s="165">
        <v>4</v>
      </c>
      <c r="AT47" s="165">
        <v>4</v>
      </c>
      <c r="AU47" s="165">
        <v>4</v>
      </c>
      <c r="AV47" s="165">
        <v>4</v>
      </c>
      <c r="AW47" s="165">
        <v>4</v>
      </c>
      <c r="AX47" s="38">
        <f t="shared" si="0"/>
        <v>3.978723404255319</v>
      </c>
      <c r="AY47" s="1">
        <f t="shared" si="1"/>
        <v>0</v>
      </c>
      <c r="AZ47" s="1">
        <f t="shared" si="2"/>
        <v>1</v>
      </c>
      <c r="BA47" s="1">
        <f t="shared" si="3"/>
        <v>5</v>
      </c>
      <c r="BB47" s="1">
        <f t="shared" si="4"/>
        <v>35</v>
      </c>
      <c r="BC47" s="1">
        <f t="shared" si="5"/>
        <v>6</v>
      </c>
    </row>
    <row r="48" spans="1:56" ht="16.8" customHeight="1" x14ac:dyDescent="0.3">
      <c r="A48" s="152" t="s">
        <v>412</v>
      </c>
      <c r="B48" s="160" t="s">
        <v>48</v>
      </c>
      <c r="C48" s="161">
        <v>4</v>
      </c>
      <c r="D48" s="154">
        <v>5</v>
      </c>
      <c r="E48" s="161">
        <v>4</v>
      </c>
      <c r="F48" s="161">
        <v>5</v>
      </c>
      <c r="G48" s="161">
        <v>4</v>
      </c>
      <c r="H48" s="161">
        <v>5</v>
      </c>
      <c r="I48" s="161">
        <v>5</v>
      </c>
      <c r="J48" s="161">
        <v>3</v>
      </c>
      <c r="K48" s="161">
        <v>4</v>
      </c>
      <c r="L48" s="161">
        <v>4</v>
      </c>
      <c r="M48" s="161">
        <v>4</v>
      </c>
      <c r="N48" s="161">
        <v>4</v>
      </c>
      <c r="O48" s="161">
        <v>4</v>
      </c>
      <c r="P48" s="161">
        <v>2</v>
      </c>
      <c r="Q48" s="161">
        <v>4</v>
      </c>
      <c r="R48" s="161">
        <v>4</v>
      </c>
      <c r="S48" s="161">
        <v>4</v>
      </c>
      <c r="T48" s="161">
        <v>2</v>
      </c>
      <c r="U48" s="161">
        <v>4</v>
      </c>
      <c r="V48" s="161">
        <v>4</v>
      </c>
      <c r="W48" s="161">
        <v>4</v>
      </c>
      <c r="X48" s="161">
        <v>4</v>
      </c>
      <c r="Y48" s="161">
        <v>4</v>
      </c>
      <c r="Z48" s="161">
        <v>4</v>
      </c>
      <c r="AA48" s="161">
        <v>3</v>
      </c>
      <c r="AB48" s="161">
        <v>4</v>
      </c>
      <c r="AC48" s="161">
        <v>5</v>
      </c>
      <c r="AD48" s="161">
        <v>4</v>
      </c>
      <c r="AE48" s="161">
        <v>5</v>
      </c>
      <c r="AF48" s="161">
        <v>4</v>
      </c>
      <c r="AG48" s="161">
        <v>5</v>
      </c>
      <c r="AH48" s="161">
        <v>4</v>
      </c>
      <c r="AI48" s="161">
        <v>4</v>
      </c>
      <c r="AJ48" s="161">
        <v>5</v>
      </c>
      <c r="AK48" s="161">
        <v>5</v>
      </c>
      <c r="AL48" s="161">
        <v>4</v>
      </c>
      <c r="AM48" s="165">
        <v>3</v>
      </c>
      <c r="AN48" s="165">
        <v>5</v>
      </c>
      <c r="AO48" s="165">
        <v>4</v>
      </c>
      <c r="AP48" s="165">
        <v>3</v>
      </c>
      <c r="AQ48" s="165">
        <v>2</v>
      </c>
      <c r="AR48" s="165">
        <v>4</v>
      </c>
      <c r="AS48" s="165">
        <v>4</v>
      </c>
      <c r="AT48" s="165">
        <v>4</v>
      </c>
      <c r="AU48" s="165">
        <v>3</v>
      </c>
      <c r="AV48" s="165">
        <v>5</v>
      </c>
      <c r="AW48" s="165">
        <v>4</v>
      </c>
      <c r="AX48" s="38">
        <f t="shared" si="0"/>
        <v>4</v>
      </c>
      <c r="AY48" s="1">
        <f t="shared" si="1"/>
        <v>0</v>
      </c>
      <c r="AZ48" s="1">
        <f t="shared" si="2"/>
        <v>3</v>
      </c>
      <c r="BA48" s="1">
        <f t="shared" si="3"/>
        <v>5</v>
      </c>
      <c r="BB48" s="1">
        <f t="shared" si="4"/>
        <v>28</v>
      </c>
      <c r="BC48" s="1">
        <f t="shared" si="5"/>
        <v>11</v>
      </c>
    </row>
    <row r="49" spans="1:56" ht="16.8" customHeight="1" x14ac:dyDescent="0.3">
      <c r="A49" s="152" t="s">
        <v>414</v>
      </c>
      <c r="B49" s="160" t="s">
        <v>49</v>
      </c>
      <c r="C49" s="161">
        <v>4</v>
      </c>
      <c r="D49" s="154">
        <v>3</v>
      </c>
      <c r="E49" s="161">
        <v>2</v>
      </c>
      <c r="F49" s="161">
        <v>5</v>
      </c>
      <c r="G49" s="161">
        <v>4</v>
      </c>
      <c r="H49" s="161">
        <v>5</v>
      </c>
      <c r="I49" s="161">
        <v>4</v>
      </c>
      <c r="J49" s="161">
        <v>2</v>
      </c>
      <c r="K49" s="161">
        <v>4</v>
      </c>
      <c r="L49" s="161">
        <v>4</v>
      </c>
      <c r="M49" s="161">
        <v>3</v>
      </c>
      <c r="N49" s="161">
        <v>4</v>
      </c>
      <c r="O49" s="161">
        <v>3</v>
      </c>
      <c r="P49" s="161">
        <v>2</v>
      </c>
      <c r="Q49" s="161">
        <v>2</v>
      </c>
      <c r="R49" s="161">
        <v>3</v>
      </c>
      <c r="S49" s="161">
        <v>4</v>
      </c>
      <c r="T49" s="161">
        <v>4</v>
      </c>
      <c r="U49" s="161">
        <v>5</v>
      </c>
      <c r="V49" s="161">
        <v>4</v>
      </c>
      <c r="W49" s="161">
        <v>1</v>
      </c>
      <c r="X49" s="161">
        <v>2</v>
      </c>
      <c r="Y49" s="161">
        <v>3</v>
      </c>
      <c r="Z49" s="161">
        <v>3</v>
      </c>
      <c r="AA49" s="161">
        <v>3</v>
      </c>
      <c r="AB49" s="161">
        <v>3</v>
      </c>
      <c r="AC49" s="161">
        <v>5</v>
      </c>
      <c r="AD49" s="161">
        <v>4</v>
      </c>
      <c r="AE49" s="161">
        <v>5</v>
      </c>
      <c r="AF49" s="161">
        <v>4</v>
      </c>
      <c r="AG49" s="161">
        <v>3</v>
      </c>
      <c r="AH49" s="161"/>
      <c r="AI49" s="161">
        <v>4</v>
      </c>
      <c r="AJ49" s="161">
        <v>5</v>
      </c>
      <c r="AK49" s="161">
        <v>5</v>
      </c>
      <c r="AL49" s="161">
        <v>4</v>
      </c>
      <c r="AM49" s="165">
        <v>3</v>
      </c>
      <c r="AN49" s="165">
        <v>5</v>
      </c>
      <c r="AO49" s="165">
        <v>4</v>
      </c>
      <c r="AP49" s="165">
        <v>3</v>
      </c>
      <c r="AQ49" s="165">
        <v>3</v>
      </c>
      <c r="AR49" s="165">
        <v>4</v>
      </c>
      <c r="AS49" s="165">
        <v>4</v>
      </c>
      <c r="AT49" s="165">
        <v>4</v>
      </c>
      <c r="AU49" s="165">
        <v>4</v>
      </c>
      <c r="AV49" s="165">
        <v>5</v>
      </c>
      <c r="AW49" s="165">
        <v>4</v>
      </c>
      <c r="AX49" s="38">
        <f t="shared" si="0"/>
        <v>3.652173913043478</v>
      </c>
      <c r="AY49" s="1">
        <f t="shared" si="1"/>
        <v>1</v>
      </c>
      <c r="AZ49" s="1">
        <f t="shared" si="2"/>
        <v>5</v>
      </c>
      <c r="BA49" s="1">
        <f t="shared" si="3"/>
        <v>12</v>
      </c>
      <c r="BB49" s="1">
        <f t="shared" si="4"/>
        <v>19</v>
      </c>
      <c r="BC49" s="1">
        <f t="shared" si="5"/>
        <v>9</v>
      </c>
    </row>
    <row r="50" spans="1:56" ht="16.8" customHeight="1" x14ac:dyDescent="0.3">
      <c r="A50" s="152" t="s">
        <v>416</v>
      </c>
      <c r="B50" s="160" t="s">
        <v>50</v>
      </c>
      <c r="C50" s="161">
        <v>4</v>
      </c>
      <c r="D50" s="154">
        <v>4</v>
      </c>
      <c r="E50" s="161">
        <v>2</v>
      </c>
      <c r="F50" s="161">
        <v>5</v>
      </c>
      <c r="G50" s="161">
        <v>4</v>
      </c>
      <c r="H50" s="161">
        <v>4</v>
      </c>
      <c r="I50" s="161">
        <v>5</v>
      </c>
      <c r="J50" s="161">
        <v>4</v>
      </c>
      <c r="K50" s="161">
        <v>5</v>
      </c>
      <c r="L50" s="161">
        <v>4</v>
      </c>
      <c r="M50" s="161">
        <v>5</v>
      </c>
      <c r="N50" s="161">
        <v>4</v>
      </c>
      <c r="O50" s="161">
        <v>4</v>
      </c>
      <c r="P50" s="161">
        <v>3</v>
      </c>
      <c r="Q50" s="161">
        <v>4</v>
      </c>
      <c r="R50" s="161">
        <v>4</v>
      </c>
      <c r="S50" s="161">
        <v>4</v>
      </c>
      <c r="T50" s="161">
        <v>4</v>
      </c>
      <c r="U50" s="161">
        <v>5</v>
      </c>
      <c r="V50" s="161">
        <v>4</v>
      </c>
      <c r="W50" s="161">
        <v>5</v>
      </c>
      <c r="X50" s="161">
        <v>4</v>
      </c>
      <c r="Y50" s="161">
        <v>5</v>
      </c>
      <c r="Z50" s="161">
        <v>4</v>
      </c>
      <c r="AA50" s="161">
        <v>4</v>
      </c>
      <c r="AB50" s="161">
        <v>4</v>
      </c>
      <c r="AC50" s="161">
        <v>5</v>
      </c>
      <c r="AD50" s="161">
        <v>4</v>
      </c>
      <c r="AE50" s="161">
        <v>5</v>
      </c>
      <c r="AF50" s="161">
        <v>4</v>
      </c>
      <c r="AG50" s="161">
        <v>5</v>
      </c>
      <c r="AH50" s="161">
        <v>4</v>
      </c>
      <c r="AI50" s="161">
        <v>4</v>
      </c>
      <c r="AJ50" s="161">
        <v>5</v>
      </c>
      <c r="AK50" s="161">
        <v>5</v>
      </c>
      <c r="AL50" s="161">
        <v>5</v>
      </c>
      <c r="AM50" s="165">
        <v>4</v>
      </c>
      <c r="AN50" s="165">
        <v>5</v>
      </c>
      <c r="AO50" s="165">
        <v>4</v>
      </c>
      <c r="AP50" s="165">
        <v>4</v>
      </c>
      <c r="AQ50" s="165">
        <v>4</v>
      </c>
      <c r="AR50" s="165">
        <v>4</v>
      </c>
      <c r="AS50" s="165">
        <v>4</v>
      </c>
      <c r="AT50" s="165">
        <v>4</v>
      </c>
      <c r="AU50" s="165">
        <v>3</v>
      </c>
      <c r="AV50" s="165">
        <v>4</v>
      </c>
      <c r="AW50" s="165">
        <v>4</v>
      </c>
      <c r="AX50" s="38">
        <f t="shared" si="0"/>
        <v>4.2127659574468082</v>
      </c>
      <c r="AY50" s="1">
        <f t="shared" si="1"/>
        <v>0</v>
      </c>
      <c r="AZ50" s="1">
        <f t="shared" si="2"/>
        <v>1</v>
      </c>
      <c r="BA50" s="1">
        <f t="shared" si="3"/>
        <v>2</v>
      </c>
      <c r="BB50" s="1">
        <f t="shared" si="4"/>
        <v>30</v>
      </c>
      <c r="BC50" s="1">
        <f t="shared" si="5"/>
        <v>14</v>
      </c>
    </row>
    <row r="51" spans="1:56" ht="16.8" customHeight="1" x14ac:dyDescent="0.3">
      <c r="A51" s="152" t="s">
        <v>417</v>
      </c>
      <c r="B51" s="160" t="s">
        <v>51</v>
      </c>
      <c r="C51" s="161">
        <v>4</v>
      </c>
      <c r="D51" s="154">
        <v>4</v>
      </c>
      <c r="E51" s="161">
        <v>4</v>
      </c>
      <c r="F51" s="161">
        <v>5</v>
      </c>
      <c r="G51" s="161">
        <v>4</v>
      </c>
      <c r="H51" s="161">
        <v>5</v>
      </c>
      <c r="I51" s="161">
        <v>4</v>
      </c>
      <c r="J51" s="161">
        <v>4</v>
      </c>
      <c r="K51" s="161">
        <v>5</v>
      </c>
      <c r="L51" s="161">
        <v>3</v>
      </c>
      <c r="M51" s="161">
        <v>4</v>
      </c>
      <c r="N51" s="161">
        <v>4</v>
      </c>
      <c r="O51" s="161">
        <v>3</v>
      </c>
      <c r="P51" s="161">
        <v>4</v>
      </c>
      <c r="Q51" s="161">
        <v>4</v>
      </c>
      <c r="R51" s="161">
        <v>4</v>
      </c>
      <c r="S51" s="161">
        <v>4</v>
      </c>
      <c r="T51" s="161">
        <v>4</v>
      </c>
      <c r="U51" s="161">
        <v>5</v>
      </c>
      <c r="V51" s="161">
        <v>4</v>
      </c>
      <c r="W51" s="161">
        <v>5</v>
      </c>
      <c r="X51" s="161">
        <v>3</v>
      </c>
      <c r="Y51" s="161">
        <v>3</v>
      </c>
      <c r="Z51" s="161">
        <v>3</v>
      </c>
      <c r="AA51" s="161">
        <v>3</v>
      </c>
      <c r="AB51" s="161">
        <v>4</v>
      </c>
      <c r="AC51" s="161">
        <v>5</v>
      </c>
      <c r="AD51" s="161">
        <v>4</v>
      </c>
      <c r="AE51" s="161">
        <v>4</v>
      </c>
      <c r="AF51" s="161">
        <v>4</v>
      </c>
      <c r="AG51" s="161">
        <v>5</v>
      </c>
      <c r="AH51" s="161">
        <v>4</v>
      </c>
      <c r="AI51" s="161">
        <v>4</v>
      </c>
      <c r="AJ51" s="161">
        <v>5</v>
      </c>
      <c r="AK51" s="161">
        <v>5</v>
      </c>
      <c r="AL51" s="161">
        <v>5</v>
      </c>
      <c r="AM51" s="165">
        <v>3</v>
      </c>
      <c r="AN51" s="165">
        <v>5</v>
      </c>
      <c r="AO51" s="165">
        <v>4</v>
      </c>
      <c r="AP51" s="165">
        <v>4</v>
      </c>
      <c r="AQ51" s="165">
        <v>4</v>
      </c>
      <c r="AR51" s="165">
        <v>4</v>
      </c>
      <c r="AS51" s="165">
        <v>4</v>
      </c>
      <c r="AT51" s="165">
        <v>4</v>
      </c>
      <c r="AU51" s="165">
        <v>4</v>
      </c>
      <c r="AV51" s="165">
        <v>4</v>
      </c>
      <c r="AW51" s="165">
        <v>4</v>
      </c>
      <c r="AX51" s="38">
        <f t="shared" si="0"/>
        <v>4.0851063829787231</v>
      </c>
      <c r="AY51" s="1">
        <f t="shared" si="1"/>
        <v>0</v>
      </c>
      <c r="AZ51" s="1">
        <f t="shared" si="2"/>
        <v>0</v>
      </c>
      <c r="BA51" s="1">
        <f t="shared" si="3"/>
        <v>7</v>
      </c>
      <c r="BB51" s="1">
        <f t="shared" si="4"/>
        <v>29</v>
      </c>
      <c r="BC51" s="1">
        <f t="shared" si="5"/>
        <v>11</v>
      </c>
    </row>
    <row r="52" spans="1:56" ht="16.8" customHeight="1" x14ac:dyDescent="0.3">
      <c r="A52" s="153" t="s">
        <v>420</v>
      </c>
      <c r="B52" s="162" t="s">
        <v>52</v>
      </c>
      <c r="C52" s="163">
        <v>4</v>
      </c>
      <c r="D52" s="163">
        <v>4</v>
      </c>
      <c r="E52" s="163">
        <v>4</v>
      </c>
      <c r="F52" s="163">
        <v>5</v>
      </c>
      <c r="G52" s="163">
        <v>4</v>
      </c>
      <c r="H52" s="163">
        <v>4</v>
      </c>
      <c r="I52" s="163">
        <v>4</v>
      </c>
      <c r="J52" s="163">
        <v>4</v>
      </c>
      <c r="K52" s="163">
        <v>4</v>
      </c>
      <c r="L52" s="163">
        <v>4</v>
      </c>
      <c r="M52" s="163">
        <v>3</v>
      </c>
      <c r="N52" s="163">
        <v>4</v>
      </c>
      <c r="O52" s="163">
        <v>4</v>
      </c>
      <c r="P52" s="163">
        <v>4</v>
      </c>
      <c r="Q52" s="163">
        <v>4</v>
      </c>
      <c r="R52" s="163">
        <v>2</v>
      </c>
      <c r="S52" s="163">
        <v>4</v>
      </c>
      <c r="T52" s="163">
        <v>4</v>
      </c>
      <c r="U52" s="163">
        <v>4</v>
      </c>
      <c r="V52" s="163">
        <v>3</v>
      </c>
      <c r="W52" s="163">
        <v>5</v>
      </c>
      <c r="X52" s="163">
        <v>2</v>
      </c>
      <c r="Y52" s="163">
        <v>3</v>
      </c>
      <c r="Z52" s="163">
        <v>3</v>
      </c>
      <c r="AA52" s="163">
        <v>4</v>
      </c>
      <c r="AB52" s="163">
        <v>4</v>
      </c>
      <c r="AC52" s="163">
        <v>5</v>
      </c>
      <c r="AD52" s="163">
        <v>4</v>
      </c>
      <c r="AE52" s="163">
        <v>4</v>
      </c>
      <c r="AF52" s="163">
        <v>4</v>
      </c>
      <c r="AG52" s="163">
        <v>4</v>
      </c>
      <c r="AH52" s="163">
        <v>4</v>
      </c>
      <c r="AI52" s="163">
        <v>5</v>
      </c>
      <c r="AJ52" s="163">
        <v>4</v>
      </c>
      <c r="AK52" s="163">
        <v>5</v>
      </c>
      <c r="AL52" s="163">
        <v>5</v>
      </c>
      <c r="AM52" s="164">
        <v>3</v>
      </c>
      <c r="AN52" s="164">
        <v>2</v>
      </c>
      <c r="AO52" s="164">
        <v>4</v>
      </c>
      <c r="AP52" s="164">
        <v>4</v>
      </c>
      <c r="AQ52" s="164">
        <v>4</v>
      </c>
      <c r="AR52" s="164">
        <v>4</v>
      </c>
      <c r="AS52" s="164">
        <v>4</v>
      </c>
      <c r="AT52" s="164">
        <v>4</v>
      </c>
      <c r="AU52" s="164">
        <v>4</v>
      </c>
      <c r="AV52" s="164">
        <v>3</v>
      </c>
      <c r="AW52" s="164">
        <v>4</v>
      </c>
      <c r="AX52" s="142">
        <f t="shared" si="0"/>
        <v>3.8723404255319149</v>
      </c>
      <c r="AY52" s="140">
        <f t="shared" si="1"/>
        <v>0</v>
      </c>
      <c r="AZ52" s="140">
        <f t="shared" si="2"/>
        <v>3</v>
      </c>
      <c r="BA52" s="140">
        <f t="shared" si="3"/>
        <v>6</v>
      </c>
      <c r="BB52" s="140">
        <f t="shared" si="4"/>
        <v>32</v>
      </c>
      <c r="BC52" s="140">
        <f t="shared" si="5"/>
        <v>6</v>
      </c>
      <c r="BD52" s="144">
        <f>AVERAGE(AX52:AX58)</f>
        <v>4.0668693009118542</v>
      </c>
    </row>
    <row r="53" spans="1:56" ht="16.8" customHeight="1" x14ac:dyDescent="0.3">
      <c r="A53" s="153" t="s">
        <v>422</v>
      </c>
      <c r="B53" s="162" t="s">
        <v>53</v>
      </c>
      <c r="C53" s="163">
        <v>4</v>
      </c>
      <c r="D53" s="163">
        <v>4</v>
      </c>
      <c r="E53" s="163">
        <v>4</v>
      </c>
      <c r="F53" s="163">
        <v>5</v>
      </c>
      <c r="G53" s="163">
        <v>4</v>
      </c>
      <c r="H53" s="163">
        <v>4</v>
      </c>
      <c r="I53" s="163">
        <v>4</v>
      </c>
      <c r="J53" s="163">
        <v>4</v>
      </c>
      <c r="K53" s="163">
        <v>4</v>
      </c>
      <c r="L53" s="163">
        <v>3</v>
      </c>
      <c r="M53" s="163">
        <v>3</v>
      </c>
      <c r="N53" s="163">
        <v>4</v>
      </c>
      <c r="O53" s="163">
        <v>4</v>
      </c>
      <c r="P53" s="163">
        <v>4</v>
      </c>
      <c r="Q53" s="163">
        <v>4</v>
      </c>
      <c r="R53" s="163">
        <v>2</v>
      </c>
      <c r="S53" s="163">
        <v>4</v>
      </c>
      <c r="T53" s="163">
        <v>4</v>
      </c>
      <c r="U53" s="163">
        <v>4</v>
      </c>
      <c r="V53" s="163">
        <v>3</v>
      </c>
      <c r="W53" s="163">
        <v>5</v>
      </c>
      <c r="X53" s="163">
        <v>4</v>
      </c>
      <c r="Y53" s="163">
        <v>3</v>
      </c>
      <c r="Z53" s="163">
        <v>3</v>
      </c>
      <c r="AA53" s="163">
        <v>4</v>
      </c>
      <c r="AB53" s="163">
        <v>4</v>
      </c>
      <c r="AC53" s="163">
        <v>5</v>
      </c>
      <c r="AD53" s="163">
        <v>4</v>
      </c>
      <c r="AE53" s="163">
        <v>4</v>
      </c>
      <c r="AF53" s="163">
        <v>4</v>
      </c>
      <c r="AG53" s="163">
        <v>5</v>
      </c>
      <c r="AH53" s="163">
        <v>4</v>
      </c>
      <c r="AI53" s="163">
        <v>5</v>
      </c>
      <c r="AJ53" s="163">
        <v>5</v>
      </c>
      <c r="AK53" s="163">
        <v>5</v>
      </c>
      <c r="AL53" s="163">
        <v>4</v>
      </c>
      <c r="AM53" s="164">
        <v>3</v>
      </c>
      <c r="AN53" s="164">
        <v>2</v>
      </c>
      <c r="AO53" s="164">
        <v>3</v>
      </c>
      <c r="AP53" s="164">
        <v>3</v>
      </c>
      <c r="AQ53" s="164">
        <v>4</v>
      </c>
      <c r="AR53" s="164">
        <v>4</v>
      </c>
      <c r="AS53" s="164">
        <v>4</v>
      </c>
      <c r="AT53" s="164">
        <v>4</v>
      </c>
      <c r="AU53" s="164">
        <v>4</v>
      </c>
      <c r="AV53" s="164">
        <v>3</v>
      </c>
      <c r="AW53" s="164">
        <v>4</v>
      </c>
      <c r="AX53" s="142">
        <f t="shared" si="0"/>
        <v>3.8723404255319149</v>
      </c>
      <c r="AY53" s="140">
        <f t="shared" si="1"/>
        <v>0</v>
      </c>
      <c r="AZ53" s="140">
        <f t="shared" si="2"/>
        <v>2</v>
      </c>
      <c r="BA53" s="140">
        <f t="shared" si="3"/>
        <v>9</v>
      </c>
      <c r="BB53" s="140">
        <f t="shared" si="4"/>
        <v>29</v>
      </c>
      <c r="BC53" s="140">
        <f t="shared" si="5"/>
        <v>7</v>
      </c>
      <c r="BD53" s="140"/>
    </row>
    <row r="54" spans="1:56" ht="16.8" customHeight="1" x14ac:dyDescent="0.3">
      <c r="A54" s="153" t="s">
        <v>424</v>
      </c>
      <c r="B54" s="162" t="s">
        <v>54</v>
      </c>
      <c r="C54" s="163">
        <v>4</v>
      </c>
      <c r="D54" s="163">
        <v>4</v>
      </c>
      <c r="E54" s="163">
        <v>4</v>
      </c>
      <c r="F54" s="163">
        <v>5</v>
      </c>
      <c r="G54" s="163">
        <v>4</v>
      </c>
      <c r="H54" s="163">
        <v>5</v>
      </c>
      <c r="I54" s="163">
        <v>4</v>
      </c>
      <c r="J54" s="163">
        <v>4</v>
      </c>
      <c r="K54" s="163">
        <v>4</v>
      </c>
      <c r="L54" s="163">
        <v>3</v>
      </c>
      <c r="M54" s="163">
        <v>3</v>
      </c>
      <c r="N54" s="163">
        <v>4</v>
      </c>
      <c r="O54" s="163">
        <v>4</v>
      </c>
      <c r="P54" s="163">
        <v>4</v>
      </c>
      <c r="Q54" s="163">
        <v>5</v>
      </c>
      <c r="R54" s="163">
        <v>2</v>
      </c>
      <c r="S54" s="163">
        <v>4</v>
      </c>
      <c r="T54" s="163">
        <v>4</v>
      </c>
      <c r="U54" s="163">
        <v>4</v>
      </c>
      <c r="V54" s="163">
        <v>3</v>
      </c>
      <c r="W54" s="163">
        <v>5</v>
      </c>
      <c r="X54" s="163">
        <v>4</v>
      </c>
      <c r="Y54" s="163">
        <v>4</v>
      </c>
      <c r="Z54" s="163">
        <v>3</v>
      </c>
      <c r="AA54" s="163">
        <v>4</v>
      </c>
      <c r="AB54" s="163">
        <v>4</v>
      </c>
      <c r="AC54" s="163">
        <v>5</v>
      </c>
      <c r="AD54" s="163">
        <v>4</v>
      </c>
      <c r="AE54" s="163">
        <v>2</v>
      </c>
      <c r="AF54" s="163">
        <v>4</v>
      </c>
      <c r="AG54" s="163">
        <v>5</v>
      </c>
      <c r="AH54" s="163">
        <v>4</v>
      </c>
      <c r="AI54" s="163">
        <v>5</v>
      </c>
      <c r="AJ54" s="163">
        <v>5</v>
      </c>
      <c r="AK54" s="163">
        <v>5</v>
      </c>
      <c r="AL54" s="163">
        <v>4</v>
      </c>
      <c r="AM54" s="164">
        <v>3</v>
      </c>
      <c r="AN54" s="164">
        <v>2</v>
      </c>
      <c r="AO54" s="164">
        <v>3</v>
      </c>
      <c r="AP54" s="164">
        <v>3</v>
      </c>
      <c r="AQ54" s="164">
        <v>4</v>
      </c>
      <c r="AR54" s="164">
        <v>4</v>
      </c>
      <c r="AS54" s="164">
        <v>4</v>
      </c>
      <c r="AT54" s="164">
        <v>4</v>
      </c>
      <c r="AU54" s="164">
        <v>4</v>
      </c>
      <c r="AV54" s="164">
        <v>3</v>
      </c>
      <c r="AW54" s="164">
        <v>4</v>
      </c>
      <c r="AX54" s="142">
        <f t="shared" si="0"/>
        <v>3.8936170212765959</v>
      </c>
      <c r="AY54" s="140">
        <f t="shared" si="1"/>
        <v>0</v>
      </c>
      <c r="AZ54" s="140">
        <f t="shared" si="2"/>
        <v>3</v>
      </c>
      <c r="BA54" s="140">
        <f t="shared" si="3"/>
        <v>8</v>
      </c>
      <c r="BB54" s="140">
        <f t="shared" si="4"/>
        <v>27</v>
      </c>
      <c r="BC54" s="140">
        <f t="shared" si="5"/>
        <v>9</v>
      </c>
      <c r="BD54" s="140"/>
    </row>
    <row r="55" spans="1:56" ht="16.8" customHeight="1" x14ac:dyDescent="0.3">
      <c r="A55" s="153" t="s">
        <v>426</v>
      </c>
      <c r="B55" s="162" t="s">
        <v>55</v>
      </c>
      <c r="C55" s="163">
        <v>4</v>
      </c>
      <c r="D55" s="163">
        <v>4</v>
      </c>
      <c r="E55" s="163">
        <v>4</v>
      </c>
      <c r="F55" s="163">
        <v>5</v>
      </c>
      <c r="G55" s="163">
        <v>4</v>
      </c>
      <c r="H55" s="163">
        <v>4</v>
      </c>
      <c r="I55" s="163">
        <v>4</v>
      </c>
      <c r="J55" s="163">
        <v>4</v>
      </c>
      <c r="K55" s="163">
        <v>4</v>
      </c>
      <c r="L55" s="163">
        <v>3</v>
      </c>
      <c r="M55" s="163">
        <v>2</v>
      </c>
      <c r="N55" s="163">
        <v>2</v>
      </c>
      <c r="O55" s="163">
        <v>3</v>
      </c>
      <c r="P55" s="163">
        <v>4</v>
      </c>
      <c r="Q55" s="163">
        <v>5</v>
      </c>
      <c r="R55" s="163">
        <v>4</v>
      </c>
      <c r="S55" s="163">
        <v>4</v>
      </c>
      <c r="T55" s="163">
        <v>4</v>
      </c>
      <c r="U55" s="163">
        <v>4</v>
      </c>
      <c r="V55" s="163">
        <v>3</v>
      </c>
      <c r="W55" s="163">
        <v>5</v>
      </c>
      <c r="X55" s="163">
        <v>4</v>
      </c>
      <c r="Y55" s="163">
        <v>3</v>
      </c>
      <c r="Z55" s="163">
        <v>3</v>
      </c>
      <c r="AA55" s="163">
        <v>4</v>
      </c>
      <c r="AB55" s="163">
        <v>3</v>
      </c>
      <c r="AC55" s="163">
        <v>5</v>
      </c>
      <c r="AD55" s="163">
        <v>4</v>
      </c>
      <c r="AE55" s="163">
        <v>4</v>
      </c>
      <c r="AF55" s="163">
        <v>4</v>
      </c>
      <c r="AG55" s="163">
        <v>5</v>
      </c>
      <c r="AH55" s="163">
        <v>4</v>
      </c>
      <c r="AI55" s="163">
        <v>5</v>
      </c>
      <c r="AJ55" s="163">
        <v>5</v>
      </c>
      <c r="AK55" s="163">
        <v>5</v>
      </c>
      <c r="AL55" s="163">
        <v>4</v>
      </c>
      <c r="AM55" s="164">
        <v>3</v>
      </c>
      <c r="AN55" s="164">
        <v>2</v>
      </c>
      <c r="AO55" s="164">
        <v>3</v>
      </c>
      <c r="AP55" s="164">
        <v>3</v>
      </c>
      <c r="AQ55" s="164">
        <v>3</v>
      </c>
      <c r="AR55" s="164">
        <v>4</v>
      </c>
      <c r="AS55" s="164">
        <v>4</v>
      </c>
      <c r="AT55" s="164">
        <v>4</v>
      </c>
      <c r="AU55" s="164">
        <v>4</v>
      </c>
      <c r="AV55" s="164">
        <v>3</v>
      </c>
      <c r="AW55" s="164">
        <v>4</v>
      </c>
      <c r="AX55" s="142">
        <f t="shared" si="0"/>
        <v>3.8085106382978724</v>
      </c>
      <c r="AY55" s="140">
        <f t="shared" si="1"/>
        <v>0</v>
      </c>
      <c r="AZ55" s="140">
        <f t="shared" si="2"/>
        <v>3</v>
      </c>
      <c r="BA55" s="140">
        <f t="shared" si="3"/>
        <v>11</v>
      </c>
      <c r="BB55" s="140">
        <f t="shared" si="4"/>
        <v>25</v>
      </c>
      <c r="BC55" s="140">
        <f t="shared" si="5"/>
        <v>8</v>
      </c>
      <c r="BD55" s="140"/>
    </row>
    <row r="56" spans="1:56" ht="16.8" customHeight="1" x14ac:dyDescent="0.3">
      <c r="A56" s="153" t="s">
        <v>428</v>
      </c>
      <c r="B56" s="162" t="s">
        <v>56</v>
      </c>
      <c r="C56" s="163">
        <v>4</v>
      </c>
      <c r="D56" s="163">
        <v>4</v>
      </c>
      <c r="E56" s="163">
        <v>4</v>
      </c>
      <c r="F56" s="163">
        <v>5</v>
      </c>
      <c r="G56" s="163">
        <v>5</v>
      </c>
      <c r="H56" s="163">
        <v>5</v>
      </c>
      <c r="I56" s="163">
        <v>5</v>
      </c>
      <c r="J56" s="163">
        <v>4</v>
      </c>
      <c r="K56" s="163">
        <v>5</v>
      </c>
      <c r="L56" s="163">
        <v>4</v>
      </c>
      <c r="M56" s="163">
        <v>5</v>
      </c>
      <c r="N56" s="163">
        <v>4</v>
      </c>
      <c r="O56" s="163">
        <v>4</v>
      </c>
      <c r="P56" s="163">
        <v>5</v>
      </c>
      <c r="Q56" s="163">
        <v>5</v>
      </c>
      <c r="R56" s="163">
        <v>4</v>
      </c>
      <c r="S56" s="163">
        <v>4</v>
      </c>
      <c r="T56" s="163">
        <v>4</v>
      </c>
      <c r="U56" s="163">
        <v>5</v>
      </c>
      <c r="V56" s="163">
        <v>4</v>
      </c>
      <c r="W56" s="163">
        <v>5</v>
      </c>
      <c r="X56" s="163">
        <v>4</v>
      </c>
      <c r="Y56" s="163">
        <v>5</v>
      </c>
      <c r="Z56" s="163">
        <v>4</v>
      </c>
      <c r="AA56" s="163">
        <v>4</v>
      </c>
      <c r="AB56" s="163">
        <v>4</v>
      </c>
      <c r="AC56" s="163">
        <v>5</v>
      </c>
      <c r="AD56" s="163">
        <v>4</v>
      </c>
      <c r="AE56" s="163">
        <v>5</v>
      </c>
      <c r="AF56" s="163">
        <v>4</v>
      </c>
      <c r="AG56" s="163">
        <v>5</v>
      </c>
      <c r="AH56" s="163">
        <v>4</v>
      </c>
      <c r="AI56" s="163">
        <v>5</v>
      </c>
      <c r="AJ56" s="163">
        <v>5</v>
      </c>
      <c r="AK56" s="163">
        <v>5</v>
      </c>
      <c r="AL56" s="163">
        <v>5</v>
      </c>
      <c r="AM56" s="164">
        <v>5</v>
      </c>
      <c r="AN56" s="164">
        <v>2</v>
      </c>
      <c r="AO56" s="164">
        <v>4</v>
      </c>
      <c r="AP56" s="164">
        <v>4</v>
      </c>
      <c r="AQ56" s="164">
        <v>4</v>
      </c>
      <c r="AR56" s="164">
        <v>4</v>
      </c>
      <c r="AS56" s="164">
        <v>4</v>
      </c>
      <c r="AT56" s="164">
        <v>4</v>
      </c>
      <c r="AU56" s="164">
        <v>4</v>
      </c>
      <c r="AV56" s="164">
        <v>5</v>
      </c>
      <c r="AW56" s="164">
        <v>5</v>
      </c>
      <c r="AX56" s="142">
        <f t="shared" si="0"/>
        <v>4.4042553191489358</v>
      </c>
      <c r="AY56" s="140">
        <f t="shared" si="1"/>
        <v>0</v>
      </c>
      <c r="AZ56" s="140">
        <f t="shared" si="2"/>
        <v>1</v>
      </c>
      <c r="BA56" s="140">
        <f t="shared" si="3"/>
        <v>0</v>
      </c>
      <c r="BB56" s="140">
        <f t="shared" si="4"/>
        <v>25</v>
      </c>
      <c r="BC56" s="140">
        <f t="shared" si="5"/>
        <v>21</v>
      </c>
      <c r="BD56" s="140"/>
    </row>
    <row r="57" spans="1:56" ht="16.8" customHeight="1" x14ac:dyDescent="0.3">
      <c r="A57" s="153" t="s">
        <v>430</v>
      </c>
      <c r="B57" s="162" t="s">
        <v>57</v>
      </c>
      <c r="C57" s="163">
        <v>4</v>
      </c>
      <c r="D57" s="163">
        <v>4</v>
      </c>
      <c r="E57" s="163">
        <v>4</v>
      </c>
      <c r="F57" s="163">
        <v>5</v>
      </c>
      <c r="G57" s="163">
        <v>4</v>
      </c>
      <c r="H57" s="163">
        <v>5</v>
      </c>
      <c r="I57" s="163">
        <v>4</v>
      </c>
      <c r="J57" s="163">
        <v>4</v>
      </c>
      <c r="K57" s="163">
        <v>5</v>
      </c>
      <c r="L57" s="163">
        <v>4</v>
      </c>
      <c r="M57" s="163">
        <v>4</v>
      </c>
      <c r="N57" s="163">
        <v>4</v>
      </c>
      <c r="O57" s="163">
        <v>4</v>
      </c>
      <c r="P57" s="163">
        <v>4</v>
      </c>
      <c r="Q57" s="163">
        <v>4</v>
      </c>
      <c r="R57" s="163">
        <v>4</v>
      </c>
      <c r="S57" s="163">
        <v>5</v>
      </c>
      <c r="T57" s="163">
        <v>4</v>
      </c>
      <c r="U57" s="163">
        <v>5</v>
      </c>
      <c r="V57" s="163">
        <v>4</v>
      </c>
      <c r="W57" s="163">
        <v>5</v>
      </c>
      <c r="X57" s="163">
        <v>4</v>
      </c>
      <c r="Y57" s="163">
        <v>4</v>
      </c>
      <c r="Z57" s="163">
        <v>3</v>
      </c>
      <c r="AA57" s="163">
        <v>4</v>
      </c>
      <c r="AB57" s="163">
        <v>4</v>
      </c>
      <c r="AC57" s="163">
        <v>5</v>
      </c>
      <c r="AD57" s="163">
        <v>4</v>
      </c>
      <c r="AE57" s="163">
        <v>5</v>
      </c>
      <c r="AF57" s="163">
        <v>4</v>
      </c>
      <c r="AG57" s="163">
        <v>4</v>
      </c>
      <c r="AH57" s="163">
        <v>4</v>
      </c>
      <c r="AI57" s="163">
        <v>5</v>
      </c>
      <c r="AJ57" s="163">
        <v>5</v>
      </c>
      <c r="AK57" s="163">
        <v>5</v>
      </c>
      <c r="AL57" s="163">
        <v>5</v>
      </c>
      <c r="AM57" s="164">
        <v>5</v>
      </c>
      <c r="AN57" s="164">
        <v>5</v>
      </c>
      <c r="AO57" s="164">
        <v>5</v>
      </c>
      <c r="AP57" s="164">
        <v>3</v>
      </c>
      <c r="AQ57" s="164">
        <v>4</v>
      </c>
      <c r="AR57" s="164">
        <v>4</v>
      </c>
      <c r="AS57" s="164">
        <v>4</v>
      </c>
      <c r="AT57" s="164">
        <v>4</v>
      </c>
      <c r="AU57" s="164">
        <v>3</v>
      </c>
      <c r="AV57" s="164">
        <v>5</v>
      </c>
      <c r="AW57" s="164">
        <v>5</v>
      </c>
      <c r="AX57" s="142">
        <f t="shared" si="0"/>
        <v>4.2978723404255321</v>
      </c>
      <c r="AY57" s="140">
        <f t="shared" si="1"/>
        <v>0</v>
      </c>
      <c r="AZ57" s="140">
        <f t="shared" si="2"/>
        <v>0</v>
      </c>
      <c r="BA57" s="140">
        <f t="shared" si="3"/>
        <v>3</v>
      </c>
      <c r="BB57" s="140">
        <f t="shared" si="4"/>
        <v>27</v>
      </c>
      <c r="BC57" s="140">
        <f t="shared" si="5"/>
        <v>17</v>
      </c>
      <c r="BD57" s="140"/>
    </row>
    <row r="58" spans="1:56" ht="16.8" customHeight="1" x14ac:dyDescent="0.3">
      <c r="A58" s="153" t="s">
        <v>432</v>
      </c>
      <c r="B58" s="162" t="s">
        <v>58</v>
      </c>
      <c r="C58" s="163">
        <v>4</v>
      </c>
      <c r="D58" s="163">
        <v>4</v>
      </c>
      <c r="E58" s="163">
        <v>4</v>
      </c>
      <c r="F58" s="163">
        <v>5</v>
      </c>
      <c r="G58" s="163">
        <v>4</v>
      </c>
      <c r="H58" s="163">
        <v>5</v>
      </c>
      <c r="I58" s="163">
        <v>4</v>
      </c>
      <c r="J58" s="163">
        <v>4</v>
      </c>
      <c r="K58" s="163">
        <v>5</v>
      </c>
      <c r="L58" s="163">
        <v>4</v>
      </c>
      <c r="M58" s="163">
        <v>4</v>
      </c>
      <c r="N58" s="163">
        <v>4</v>
      </c>
      <c r="O58" s="163">
        <v>4</v>
      </c>
      <c r="P58" s="163">
        <v>4</v>
      </c>
      <c r="Q58" s="163">
        <v>4</v>
      </c>
      <c r="R58" s="163">
        <v>4</v>
      </c>
      <c r="S58" s="163">
        <v>5</v>
      </c>
      <c r="T58" s="163">
        <v>4</v>
      </c>
      <c r="U58" s="163">
        <v>5</v>
      </c>
      <c r="V58" s="163">
        <v>4</v>
      </c>
      <c r="W58" s="163">
        <v>5</v>
      </c>
      <c r="X58" s="163">
        <v>4</v>
      </c>
      <c r="Y58" s="163">
        <v>5</v>
      </c>
      <c r="Z58" s="163">
        <v>4</v>
      </c>
      <c r="AA58" s="163">
        <v>3</v>
      </c>
      <c r="AB58" s="163">
        <v>4</v>
      </c>
      <c r="AC58" s="163">
        <v>5</v>
      </c>
      <c r="AD58" s="163">
        <v>4</v>
      </c>
      <c r="AE58" s="163">
        <v>4</v>
      </c>
      <c r="AF58" s="163">
        <v>4</v>
      </c>
      <c r="AG58" s="163">
        <v>5</v>
      </c>
      <c r="AH58" s="163">
        <v>4</v>
      </c>
      <c r="AI58" s="163">
        <v>4</v>
      </c>
      <c r="AJ58" s="163">
        <v>5</v>
      </c>
      <c r="AK58" s="163">
        <v>5</v>
      </c>
      <c r="AL58" s="163">
        <v>5</v>
      </c>
      <c r="AM58" s="164">
        <v>5</v>
      </c>
      <c r="AN58" s="164">
        <v>5</v>
      </c>
      <c r="AO58" s="164">
        <v>5</v>
      </c>
      <c r="AP58" s="164">
        <v>4</v>
      </c>
      <c r="AQ58" s="164">
        <v>4</v>
      </c>
      <c r="AR58" s="164">
        <v>4</v>
      </c>
      <c r="AS58" s="164">
        <v>4</v>
      </c>
      <c r="AT58" s="164">
        <v>4</v>
      </c>
      <c r="AU58" s="164">
        <v>4</v>
      </c>
      <c r="AV58" s="164">
        <v>4</v>
      </c>
      <c r="AW58" s="164">
        <v>5</v>
      </c>
      <c r="AX58" s="142">
        <f t="shared" si="0"/>
        <v>4.3191489361702127</v>
      </c>
      <c r="AY58" s="140">
        <f t="shared" si="1"/>
        <v>0</v>
      </c>
      <c r="AZ58" s="140">
        <f t="shared" si="2"/>
        <v>0</v>
      </c>
      <c r="BA58" s="140">
        <f t="shared" si="3"/>
        <v>1</v>
      </c>
      <c r="BB58" s="140">
        <f t="shared" si="4"/>
        <v>30</v>
      </c>
      <c r="BC58" s="140">
        <f t="shared" si="5"/>
        <v>16</v>
      </c>
      <c r="BD58" s="140"/>
    </row>
    <row r="59" spans="1:56" ht="16.8" customHeight="1" x14ac:dyDescent="0.3">
      <c r="A59" s="152" t="s">
        <v>434</v>
      </c>
      <c r="B59" s="160" t="s">
        <v>59</v>
      </c>
      <c r="C59" s="161">
        <v>3</v>
      </c>
      <c r="D59" s="154">
        <v>3</v>
      </c>
      <c r="E59" s="161">
        <v>4</v>
      </c>
      <c r="F59" s="161">
        <v>5</v>
      </c>
      <c r="G59" s="161">
        <v>3</v>
      </c>
      <c r="H59" s="161">
        <v>4</v>
      </c>
      <c r="I59" s="161">
        <v>3</v>
      </c>
      <c r="J59" s="161">
        <v>2</v>
      </c>
      <c r="K59" s="161">
        <v>4</v>
      </c>
      <c r="L59" s="161">
        <v>2</v>
      </c>
      <c r="M59" s="161">
        <v>2</v>
      </c>
      <c r="N59" s="161">
        <v>2</v>
      </c>
      <c r="O59" s="161">
        <v>3</v>
      </c>
      <c r="P59" s="161">
        <v>3</v>
      </c>
      <c r="Q59" s="161">
        <v>4</v>
      </c>
      <c r="R59" s="161">
        <v>2</v>
      </c>
      <c r="S59" s="161">
        <v>4</v>
      </c>
      <c r="T59" s="161">
        <v>3</v>
      </c>
      <c r="U59" s="161">
        <v>4</v>
      </c>
      <c r="V59" s="161">
        <v>2</v>
      </c>
      <c r="W59" s="161">
        <v>3</v>
      </c>
      <c r="X59" s="161">
        <v>2</v>
      </c>
      <c r="Y59" s="161">
        <v>2</v>
      </c>
      <c r="Z59" s="161">
        <v>2</v>
      </c>
      <c r="AA59" s="161">
        <v>3</v>
      </c>
      <c r="AB59" s="161">
        <v>3</v>
      </c>
      <c r="AC59" s="161">
        <v>5</v>
      </c>
      <c r="AD59" s="161">
        <v>2</v>
      </c>
      <c r="AE59" s="161">
        <v>2</v>
      </c>
      <c r="AF59" s="161">
        <v>3</v>
      </c>
      <c r="AG59" s="161">
        <v>3</v>
      </c>
      <c r="AH59" s="161">
        <v>4</v>
      </c>
      <c r="AI59" s="161">
        <v>4</v>
      </c>
      <c r="AJ59" s="161">
        <v>4</v>
      </c>
      <c r="AK59" s="161">
        <v>1</v>
      </c>
      <c r="AL59" s="161">
        <v>3</v>
      </c>
      <c r="AM59" s="165">
        <v>3</v>
      </c>
      <c r="AN59" s="165">
        <v>2</v>
      </c>
      <c r="AO59" s="165">
        <v>3</v>
      </c>
      <c r="AP59" s="165">
        <v>3</v>
      </c>
      <c r="AQ59" s="165">
        <v>3</v>
      </c>
      <c r="AR59" s="165">
        <v>4</v>
      </c>
      <c r="AS59" s="165">
        <v>4</v>
      </c>
      <c r="AT59" s="165">
        <v>4</v>
      </c>
      <c r="AU59" s="165">
        <v>3</v>
      </c>
      <c r="AV59" s="165">
        <v>3</v>
      </c>
      <c r="AW59" s="165">
        <v>4</v>
      </c>
      <c r="AX59" s="38">
        <f t="shared" si="0"/>
        <v>3.0638297872340425</v>
      </c>
      <c r="AY59" s="1">
        <f t="shared" si="1"/>
        <v>1</v>
      </c>
      <c r="AZ59" s="1">
        <f t="shared" si="2"/>
        <v>12</v>
      </c>
      <c r="BA59" s="1">
        <f t="shared" si="3"/>
        <v>19</v>
      </c>
      <c r="BB59" s="1">
        <f t="shared" si="4"/>
        <v>13</v>
      </c>
      <c r="BC59" s="1">
        <f t="shared" si="5"/>
        <v>2</v>
      </c>
      <c r="BD59" s="37">
        <f>AVERAGE(AX59:AX62)</f>
        <v>3.5159574468085104</v>
      </c>
    </row>
    <row r="60" spans="1:56" ht="16.8" customHeight="1" x14ac:dyDescent="0.3">
      <c r="A60" s="152" t="s">
        <v>436</v>
      </c>
      <c r="B60" s="160" t="s">
        <v>60</v>
      </c>
      <c r="C60" s="161">
        <v>3</v>
      </c>
      <c r="D60" s="154">
        <v>4</v>
      </c>
      <c r="E60" s="161">
        <v>4</v>
      </c>
      <c r="F60" s="161">
        <v>5</v>
      </c>
      <c r="G60" s="161">
        <v>3</v>
      </c>
      <c r="H60" s="161">
        <v>4</v>
      </c>
      <c r="I60" s="161">
        <v>4</v>
      </c>
      <c r="J60" s="161">
        <v>3</v>
      </c>
      <c r="K60" s="161">
        <v>5</v>
      </c>
      <c r="L60" s="161">
        <v>3</v>
      </c>
      <c r="M60" s="161">
        <v>2</v>
      </c>
      <c r="N60" s="161">
        <v>4</v>
      </c>
      <c r="O60" s="161">
        <v>4</v>
      </c>
      <c r="P60" s="161">
        <v>4</v>
      </c>
      <c r="Q60" s="161">
        <v>4</v>
      </c>
      <c r="R60" s="161">
        <v>4</v>
      </c>
      <c r="S60" s="161">
        <v>4</v>
      </c>
      <c r="T60" s="161">
        <v>4</v>
      </c>
      <c r="U60" s="161">
        <v>4</v>
      </c>
      <c r="V60" s="161">
        <v>4</v>
      </c>
      <c r="W60" s="161">
        <v>4</v>
      </c>
      <c r="X60" s="161">
        <v>2</v>
      </c>
      <c r="Y60" s="161">
        <v>2</v>
      </c>
      <c r="Z60" s="161">
        <v>3</v>
      </c>
      <c r="AA60" s="161">
        <v>4</v>
      </c>
      <c r="AB60" s="161">
        <v>4</v>
      </c>
      <c r="AC60" s="161">
        <v>5</v>
      </c>
      <c r="AD60" s="161">
        <v>4</v>
      </c>
      <c r="AE60" s="161">
        <v>5</v>
      </c>
      <c r="AF60" s="161">
        <v>4</v>
      </c>
      <c r="AG60" s="161">
        <v>3</v>
      </c>
      <c r="AH60" s="161">
        <v>4</v>
      </c>
      <c r="AI60" s="161">
        <v>3</v>
      </c>
      <c r="AJ60" s="161">
        <v>5</v>
      </c>
      <c r="AK60" s="161">
        <v>5</v>
      </c>
      <c r="AL60" s="161">
        <v>3</v>
      </c>
      <c r="AM60" s="165">
        <v>3</v>
      </c>
      <c r="AN60" s="165">
        <v>2</v>
      </c>
      <c r="AO60" s="165">
        <v>3</v>
      </c>
      <c r="AP60" s="165">
        <v>4</v>
      </c>
      <c r="AQ60" s="165">
        <v>4</v>
      </c>
      <c r="AR60" s="165">
        <v>4</v>
      </c>
      <c r="AS60" s="165">
        <v>4</v>
      </c>
      <c r="AT60" s="165">
        <v>4</v>
      </c>
      <c r="AU60" s="165">
        <v>4</v>
      </c>
      <c r="AV60" s="165">
        <v>3</v>
      </c>
      <c r="AW60" s="165">
        <v>4</v>
      </c>
      <c r="AX60" s="38">
        <f t="shared" si="0"/>
        <v>3.7234042553191489</v>
      </c>
      <c r="AY60" s="1">
        <f t="shared" si="1"/>
        <v>0</v>
      </c>
      <c r="AZ60" s="1">
        <f t="shared" si="2"/>
        <v>4</v>
      </c>
      <c r="BA60" s="1">
        <f t="shared" si="3"/>
        <v>11</v>
      </c>
      <c r="BB60" s="1">
        <f t="shared" si="4"/>
        <v>26</v>
      </c>
      <c r="BC60" s="1">
        <f t="shared" si="5"/>
        <v>6</v>
      </c>
    </row>
    <row r="61" spans="1:56" ht="16.8" customHeight="1" x14ac:dyDescent="0.3">
      <c r="A61" s="152" t="s">
        <v>438</v>
      </c>
      <c r="B61" s="160" t="s">
        <v>61</v>
      </c>
      <c r="C61" s="161">
        <v>3</v>
      </c>
      <c r="D61" s="154">
        <v>3</v>
      </c>
      <c r="E61" s="161">
        <v>4</v>
      </c>
      <c r="F61" s="161">
        <v>5</v>
      </c>
      <c r="G61" s="161">
        <v>3</v>
      </c>
      <c r="H61" s="161">
        <v>2</v>
      </c>
      <c r="I61" s="161">
        <v>2</v>
      </c>
      <c r="J61" s="161">
        <v>2</v>
      </c>
      <c r="K61" s="161">
        <v>4</v>
      </c>
      <c r="L61" s="161">
        <v>2</v>
      </c>
      <c r="M61" s="161">
        <v>2</v>
      </c>
      <c r="N61" s="161">
        <v>2</v>
      </c>
      <c r="O61" s="161">
        <v>3</v>
      </c>
      <c r="P61" s="161">
        <v>3</v>
      </c>
      <c r="Q61" s="161">
        <v>4</v>
      </c>
      <c r="R61" s="161">
        <v>4</v>
      </c>
      <c r="S61" s="161">
        <v>4</v>
      </c>
      <c r="T61" s="161">
        <v>5</v>
      </c>
      <c r="U61" s="161">
        <v>4</v>
      </c>
      <c r="V61" s="161">
        <v>2</v>
      </c>
      <c r="W61" s="161">
        <v>4</v>
      </c>
      <c r="X61" s="161">
        <v>2</v>
      </c>
      <c r="Y61" s="161">
        <v>3</v>
      </c>
      <c r="Z61" s="161">
        <v>3</v>
      </c>
      <c r="AA61" s="161">
        <v>4</v>
      </c>
      <c r="AB61" s="161">
        <v>4</v>
      </c>
      <c r="AC61" s="161">
        <v>5</v>
      </c>
      <c r="AD61" s="161">
        <v>4</v>
      </c>
      <c r="AE61" s="161">
        <v>4</v>
      </c>
      <c r="AF61" s="161">
        <v>2</v>
      </c>
      <c r="AG61" s="161">
        <v>3</v>
      </c>
      <c r="AH61" s="161">
        <v>4</v>
      </c>
      <c r="AI61" s="161">
        <v>3</v>
      </c>
      <c r="AJ61" s="161">
        <v>5</v>
      </c>
      <c r="AK61" s="161">
        <v>5</v>
      </c>
      <c r="AL61" s="161">
        <v>2</v>
      </c>
      <c r="AM61" s="165">
        <v>3</v>
      </c>
      <c r="AN61" s="165">
        <v>2</v>
      </c>
      <c r="AO61" s="165">
        <v>3</v>
      </c>
      <c r="AP61" s="165">
        <v>3</v>
      </c>
      <c r="AQ61" s="165">
        <v>4</v>
      </c>
      <c r="AR61" s="165">
        <v>4</v>
      </c>
      <c r="AS61" s="165">
        <v>4</v>
      </c>
      <c r="AT61" s="165">
        <v>4</v>
      </c>
      <c r="AU61" s="165">
        <v>4</v>
      </c>
      <c r="AV61" s="165">
        <v>2</v>
      </c>
      <c r="AW61" s="165">
        <v>3</v>
      </c>
      <c r="AX61" s="38">
        <f t="shared" si="0"/>
        <v>3.3191489361702127</v>
      </c>
      <c r="AY61" s="1">
        <f t="shared" si="1"/>
        <v>0</v>
      </c>
      <c r="AZ61" s="1">
        <f t="shared" si="2"/>
        <v>12</v>
      </c>
      <c r="BA61" s="1">
        <f t="shared" si="3"/>
        <v>13</v>
      </c>
      <c r="BB61" s="1">
        <f t="shared" si="4"/>
        <v>17</v>
      </c>
      <c r="BC61" s="1">
        <f t="shared" si="5"/>
        <v>5</v>
      </c>
    </row>
    <row r="62" spans="1:56" ht="16.8" customHeight="1" x14ac:dyDescent="0.3">
      <c r="A62" s="152" t="s">
        <v>440</v>
      </c>
      <c r="B62" s="160" t="s">
        <v>62</v>
      </c>
      <c r="C62" s="161">
        <v>4</v>
      </c>
      <c r="D62" s="154">
        <v>4</v>
      </c>
      <c r="E62" s="161">
        <v>4</v>
      </c>
      <c r="F62" s="161">
        <v>5</v>
      </c>
      <c r="G62" s="161">
        <v>4</v>
      </c>
      <c r="H62" s="161">
        <v>4</v>
      </c>
      <c r="I62" s="161">
        <v>5</v>
      </c>
      <c r="J62" s="161">
        <v>2</v>
      </c>
      <c r="K62" s="161">
        <v>4</v>
      </c>
      <c r="L62" s="161">
        <v>4</v>
      </c>
      <c r="M62" s="161">
        <v>5</v>
      </c>
      <c r="N62" s="161">
        <v>4</v>
      </c>
      <c r="O62" s="161">
        <v>4</v>
      </c>
      <c r="P62" s="161">
        <v>4</v>
      </c>
      <c r="Q62" s="161">
        <v>4</v>
      </c>
      <c r="R62" s="161">
        <v>4</v>
      </c>
      <c r="S62" s="161">
        <v>4</v>
      </c>
      <c r="T62" s="161">
        <v>4</v>
      </c>
      <c r="U62" s="161">
        <v>4</v>
      </c>
      <c r="V62" s="161">
        <v>3</v>
      </c>
      <c r="W62" s="161">
        <v>4</v>
      </c>
      <c r="X62" s="161">
        <v>2</v>
      </c>
      <c r="Y62" s="161">
        <v>4</v>
      </c>
      <c r="Z62" s="161">
        <v>3</v>
      </c>
      <c r="AA62" s="161">
        <v>3</v>
      </c>
      <c r="AB62" s="161">
        <v>4</v>
      </c>
      <c r="AC62" s="161">
        <v>5</v>
      </c>
      <c r="AD62" s="161">
        <v>4</v>
      </c>
      <c r="AE62" s="161">
        <v>5</v>
      </c>
      <c r="AF62" s="161">
        <v>4</v>
      </c>
      <c r="AG62" s="161">
        <v>5</v>
      </c>
      <c r="AH62" s="161">
        <v>4</v>
      </c>
      <c r="AI62" s="161">
        <v>4</v>
      </c>
      <c r="AJ62" s="161">
        <v>5</v>
      </c>
      <c r="AK62" s="161">
        <v>5</v>
      </c>
      <c r="AL62" s="161">
        <v>4</v>
      </c>
      <c r="AM62" s="165">
        <v>3</v>
      </c>
      <c r="AN62" s="165">
        <v>5</v>
      </c>
      <c r="AO62" s="165">
        <v>3</v>
      </c>
      <c r="AP62" s="165">
        <v>4</v>
      </c>
      <c r="AQ62" s="165">
        <v>4</v>
      </c>
      <c r="AR62" s="165">
        <v>4</v>
      </c>
      <c r="AS62" s="165">
        <v>4</v>
      </c>
      <c r="AT62" s="165">
        <v>4</v>
      </c>
      <c r="AU62" s="165">
        <v>3</v>
      </c>
      <c r="AV62" s="165">
        <v>3</v>
      </c>
      <c r="AW62" s="165">
        <v>4</v>
      </c>
      <c r="AX62" s="38">
        <f t="shared" si="0"/>
        <v>3.9574468085106385</v>
      </c>
      <c r="AY62" s="1">
        <f t="shared" si="1"/>
        <v>0</v>
      </c>
      <c r="AZ62" s="1">
        <f t="shared" si="2"/>
        <v>2</v>
      </c>
      <c r="BA62" s="1">
        <f t="shared" si="3"/>
        <v>7</v>
      </c>
      <c r="BB62" s="1">
        <f t="shared" si="4"/>
        <v>29</v>
      </c>
      <c r="BC62" s="1">
        <f t="shared" si="5"/>
        <v>9</v>
      </c>
    </row>
    <row r="63" spans="1:56" ht="16.8" customHeight="1" x14ac:dyDescent="0.3">
      <c r="C63" s="4"/>
      <c r="F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5"/>
  <sheetViews>
    <sheetView workbookViewId="0">
      <pane xSplit="1" ySplit="17" topLeftCell="GL18" activePane="bottomRight" state="frozen"/>
      <selection pane="topRight" activeCell="B1" sqref="B1"/>
      <selection pane="bottomLeft" activeCell="A18" sqref="A18"/>
      <selection pane="bottomRight" activeCell="GV5" sqref="GV5"/>
    </sheetView>
  </sheetViews>
  <sheetFormatPr defaultRowHeight="13.2" x14ac:dyDescent="0.25"/>
  <cols>
    <col min="1" max="1" width="90.21875" style="7" customWidth="1"/>
    <col min="2" max="202" width="5.77734375" style="7" customWidth="1"/>
    <col min="203" max="16384" width="8.88671875" style="7"/>
  </cols>
  <sheetData>
    <row r="1" spans="1:209" x14ac:dyDescent="0.25">
      <c r="A1" s="42" t="s">
        <v>1360</v>
      </c>
      <c r="B1" s="42" t="s">
        <v>1359</v>
      </c>
      <c r="C1" s="42" t="s">
        <v>1358</v>
      </c>
      <c r="D1" s="42" t="s">
        <v>1357</v>
      </c>
      <c r="E1" s="42" t="s">
        <v>1356</v>
      </c>
      <c r="F1" s="42" t="s">
        <v>1355</v>
      </c>
      <c r="G1" s="42" t="s">
        <v>1354</v>
      </c>
      <c r="H1" s="42" t="s">
        <v>1353</v>
      </c>
      <c r="I1" s="42" t="s">
        <v>1352</v>
      </c>
      <c r="J1" s="42" t="s">
        <v>1351</v>
      </c>
      <c r="K1" s="42" t="s">
        <v>1350</v>
      </c>
      <c r="L1" s="42" t="s">
        <v>1349</v>
      </c>
      <c r="M1" s="42" t="s">
        <v>1348</v>
      </c>
      <c r="N1" s="42" t="s">
        <v>1347</v>
      </c>
      <c r="O1" s="42" t="s">
        <v>1346</v>
      </c>
      <c r="P1" s="42" t="s">
        <v>1345</v>
      </c>
      <c r="Q1" s="42" t="s">
        <v>1344</v>
      </c>
      <c r="R1" s="42" t="s">
        <v>1343</v>
      </c>
      <c r="S1" s="42" t="s">
        <v>1342</v>
      </c>
      <c r="T1" s="42" t="s">
        <v>1341</v>
      </c>
      <c r="U1" s="42" t="s">
        <v>1340</v>
      </c>
      <c r="V1" s="42" t="s">
        <v>1339</v>
      </c>
      <c r="W1" s="42" t="s">
        <v>1338</v>
      </c>
      <c r="X1" s="42" t="s">
        <v>1337</v>
      </c>
      <c r="Y1" s="42" t="s">
        <v>1336</v>
      </c>
      <c r="Z1" s="42" t="s">
        <v>1335</v>
      </c>
      <c r="AA1" s="42" t="s">
        <v>1334</v>
      </c>
      <c r="AB1" s="42" t="s">
        <v>1333</v>
      </c>
      <c r="AC1" s="42" t="s">
        <v>1332</v>
      </c>
      <c r="AD1" s="42" t="s">
        <v>1331</v>
      </c>
      <c r="AE1" s="42" t="s">
        <v>1330</v>
      </c>
      <c r="AF1" s="42" t="s">
        <v>1329</v>
      </c>
      <c r="AG1" s="42" t="s">
        <v>1328</v>
      </c>
      <c r="AH1" s="42" t="s">
        <v>1327</v>
      </c>
      <c r="AI1" s="42" t="s">
        <v>1326</v>
      </c>
      <c r="AJ1" s="42" t="s">
        <v>1325</v>
      </c>
      <c r="AK1" s="42" t="s">
        <v>1324</v>
      </c>
      <c r="AL1" s="42" t="s">
        <v>1323</v>
      </c>
      <c r="AM1" s="42" t="s">
        <v>1322</v>
      </c>
      <c r="AN1" s="42" t="s">
        <v>1321</v>
      </c>
      <c r="AO1" s="42" t="s">
        <v>1320</v>
      </c>
      <c r="AP1" s="42" t="s">
        <v>1319</v>
      </c>
      <c r="AQ1" s="42" t="s">
        <v>1318</v>
      </c>
      <c r="AR1" s="42" t="s">
        <v>1317</v>
      </c>
      <c r="AS1" s="42" t="s">
        <v>1316</v>
      </c>
      <c r="AT1" s="42" t="s">
        <v>1315</v>
      </c>
      <c r="AU1" s="42" t="s">
        <v>1314</v>
      </c>
      <c r="AV1" s="42" t="s">
        <v>1313</v>
      </c>
      <c r="AW1" s="42" t="s">
        <v>1312</v>
      </c>
      <c r="AX1" s="42" t="s">
        <v>1311</v>
      </c>
      <c r="AY1" s="42" t="s">
        <v>1310</v>
      </c>
      <c r="AZ1" s="42" t="s">
        <v>1309</v>
      </c>
      <c r="BA1" s="42" t="s">
        <v>1308</v>
      </c>
      <c r="BB1" s="42" t="s">
        <v>1307</v>
      </c>
      <c r="BC1" s="42" t="s">
        <v>1306</v>
      </c>
      <c r="BD1" s="42" t="s">
        <v>1305</v>
      </c>
      <c r="BE1" s="42" t="s">
        <v>1304</v>
      </c>
      <c r="BF1" s="42" t="s">
        <v>1303</v>
      </c>
      <c r="BG1" s="42" t="s">
        <v>1302</v>
      </c>
      <c r="BH1" s="42" t="s">
        <v>1301</v>
      </c>
      <c r="BI1" s="42" t="s">
        <v>1300</v>
      </c>
      <c r="BJ1" s="42" t="s">
        <v>1299</v>
      </c>
      <c r="BK1" s="42" t="s">
        <v>1298</v>
      </c>
      <c r="BL1" s="42" t="s">
        <v>1297</v>
      </c>
      <c r="BM1" s="42" t="s">
        <v>1296</v>
      </c>
      <c r="BN1" s="42" t="s">
        <v>1295</v>
      </c>
      <c r="BO1" s="42" t="s">
        <v>1294</v>
      </c>
      <c r="BP1" s="42" t="s">
        <v>1293</v>
      </c>
      <c r="BQ1" s="42" t="s">
        <v>1292</v>
      </c>
      <c r="BR1" s="42" t="s">
        <v>1291</v>
      </c>
      <c r="BS1" s="42" t="s">
        <v>1290</v>
      </c>
      <c r="BT1" s="42" t="s">
        <v>1289</v>
      </c>
      <c r="BU1" s="42" t="s">
        <v>1288</v>
      </c>
      <c r="BV1" s="42" t="s">
        <v>1287</v>
      </c>
      <c r="BW1" s="42" t="s">
        <v>1286</v>
      </c>
      <c r="BX1" s="42" t="s">
        <v>1285</v>
      </c>
      <c r="BY1" s="42" t="s">
        <v>1284</v>
      </c>
      <c r="BZ1" s="42" t="s">
        <v>1283</v>
      </c>
      <c r="CA1" s="42" t="s">
        <v>1282</v>
      </c>
      <c r="CB1" s="42" t="s">
        <v>1281</v>
      </c>
      <c r="CC1" s="42" t="s">
        <v>1280</v>
      </c>
      <c r="CD1" s="42" t="s">
        <v>1279</v>
      </c>
      <c r="CE1" s="42" t="s">
        <v>1278</v>
      </c>
      <c r="CF1" s="42" t="s">
        <v>1277</v>
      </c>
      <c r="CG1" s="42" t="s">
        <v>1276</v>
      </c>
      <c r="CH1" s="42" t="s">
        <v>1275</v>
      </c>
      <c r="CI1" s="42" t="s">
        <v>1274</v>
      </c>
      <c r="CJ1" s="42" t="s">
        <v>1273</v>
      </c>
      <c r="CK1" s="42" t="s">
        <v>1272</v>
      </c>
      <c r="CL1" s="42" t="s">
        <v>1271</v>
      </c>
      <c r="CM1" s="42" t="s">
        <v>1270</v>
      </c>
      <c r="CN1" s="42" t="s">
        <v>1269</v>
      </c>
      <c r="CO1" s="42" t="s">
        <v>1268</v>
      </c>
      <c r="CP1" s="42" t="s">
        <v>1267</v>
      </c>
      <c r="CQ1" s="42" t="s">
        <v>1266</v>
      </c>
      <c r="CR1" s="42" t="s">
        <v>1265</v>
      </c>
      <c r="CS1" s="42" t="s">
        <v>1264</v>
      </c>
      <c r="CT1" s="42" t="s">
        <v>1263</v>
      </c>
      <c r="CU1" s="42" t="s">
        <v>1262</v>
      </c>
      <c r="CV1" s="42" t="s">
        <v>1261</v>
      </c>
      <c r="CW1" s="42" t="s">
        <v>1260</v>
      </c>
      <c r="CX1" s="42" t="s">
        <v>1259</v>
      </c>
      <c r="CY1" s="42" t="s">
        <v>1258</v>
      </c>
      <c r="CZ1" s="42" t="s">
        <v>1257</v>
      </c>
      <c r="DA1" s="42" t="s">
        <v>1256</v>
      </c>
      <c r="DB1" s="42" t="s">
        <v>1255</v>
      </c>
      <c r="DC1" s="42" t="s">
        <v>1254</v>
      </c>
      <c r="DD1" s="42" t="s">
        <v>1253</v>
      </c>
      <c r="DE1" s="42" t="s">
        <v>1252</v>
      </c>
      <c r="DF1" s="42" t="s">
        <v>1251</v>
      </c>
      <c r="DG1" s="42" t="s">
        <v>1250</v>
      </c>
      <c r="DH1" s="42" t="s">
        <v>1249</v>
      </c>
      <c r="DI1" s="42" t="s">
        <v>1248</v>
      </c>
      <c r="DJ1" s="42" t="s">
        <v>1247</v>
      </c>
      <c r="DK1" s="42" t="s">
        <v>1246</v>
      </c>
      <c r="DL1" s="42" t="s">
        <v>1245</v>
      </c>
      <c r="DM1" s="42" t="s">
        <v>1244</v>
      </c>
      <c r="DN1" s="42" t="s">
        <v>1243</v>
      </c>
      <c r="DO1" s="42" t="s">
        <v>1242</v>
      </c>
      <c r="DP1" s="42" t="s">
        <v>1241</v>
      </c>
      <c r="DQ1" s="42" t="s">
        <v>1240</v>
      </c>
      <c r="DR1" s="42" t="s">
        <v>1239</v>
      </c>
      <c r="DS1" s="42" t="s">
        <v>1238</v>
      </c>
      <c r="DT1" s="42" t="s">
        <v>1237</v>
      </c>
      <c r="DU1" s="42" t="s">
        <v>1236</v>
      </c>
      <c r="DV1" s="42" t="s">
        <v>1235</v>
      </c>
      <c r="DW1" s="42" t="s">
        <v>1234</v>
      </c>
      <c r="DX1" s="42" t="s">
        <v>1233</v>
      </c>
      <c r="DY1" s="42" t="s">
        <v>1232</v>
      </c>
      <c r="DZ1" s="42" t="s">
        <v>1231</v>
      </c>
      <c r="EA1" s="42" t="s">
        <v>1230</v>
      </c>
      <c r="EB1" s="42" t="s">
        <v>1229</v>
      </c>
      <c r="EC1" s="42" t="s">
        <v>1228</v>
      </c>
      <c r="ED1" s="42" t="s">
        <v>1227</v>
      </c>
      <c r="EE1" s="42" t="s">
        <v>1226</v>
      </c>
      <c r="EF1" s="42" t="s">
        <v>1225</v>
      </c>
      <c r="EG1" s="42" t="s">
        <v>1224</v>
      </c>
      <c r="EH1" s="42" t="s">
        <v>1223</v>
      </c>
      <c r="EI1" s="42" t="s">
        <v>1222</v>
      </c>
      <c r="EJ1" s="42" t="s">
        <v>1221</v>
      </c>
      <c r="EK1" s="42" t="s">
        <v>1220</v>
      </c>
      <c r="EL1" s="42" t="s">
        <v>1219</v>
      </c>
      <c r="EM1" s="42" t="s">
        <v>1218</v>
      </c>
      <c r="EN1" s="42" t="s">
        <v>1217</v>
      </c>
      <c r="EO1" s="42" t="s">
        <v>1216</v>
      </c>
      <c r="EP1" s="42" t="s">
        <v>1215</v>
      </c>
      <c r="EQ1" s="42" t="s">
        <v>1214</v>
      </c>
      <c r="ER1" s="42" t="s">
        <v>1213</v>
      </c>
      <c r="ES1" s="42" t="s">
        <v>1212</v>
      </c>
      <c r="ET1" s="42" t="s">
        <v>1211</v>
      </c>
      <c r="EU1" s="42" t="s">
        <v>1210</v>
      </c>
      <c r="EV1" s="42" t="s">
        <v>1209</v>
      </c>
      <c r="EW1" s="42" t="s">
        <v>1208</v>
      </c>
      <c r="EX1" s="42" t="s">
        <v>1207</v>
      </c>
      <c r="EY1" s="42" t="s">
        <v>1206</v>
      </c>
      <c r="EZ1" s="42" t="s">
        <v>1205</v>
      </c>
      <c r="FA1" s="42" t="s">
        <v>1204</v>
      </c>
      <c r="FB1" s="42" t="s">
        <v>1203</v>
      </c>
      <c r="FC1" s="42" t="s">
        <v>1202</v>
      </c>
      <c r="FD1" s="42" t="s">
        <v>1201</v>
      </c>
      <c r="FE1" s="42" t="s">
        <v>1200</v>
      </c>
      <c r="FF1" s="42" t="s">
        <v>1199</v>
      </c>
      <c r="FG1" s="42" t="s">
        <v>1198</v>
      </c>
      <c r="FH1" s="42" t="s">
        <v>1197</v>
      </c>
      <c r="FI1" s="42" t="s">
        <v>1196</v>
      </c>
      <c r="FJ1" s="42" t="s">
        <v>1195</v>
      </c>
      <c r="FK1" s="42" t="s">
        <v>1194</v>
      </c>
      <c r="FL1" s="42" t="s">
        <v>1193</v>
      </c>
      <c r="FM1" s="42" t="s">
        <v>1192</v>
      </c>
      <c r="FN1" s="42" t="s">
        <v>1191</v>
      </c>
      <c r="FO1" s="42" t="s">
        <v>1190</v>
      </c>
      <c r="FP1" s="42" t="s">
        <v>1189</v>
      </c>
      <c r="FQ1" s="42" t="s">
        <v>1188</v>
      </c>
      <c r="FR1" s="42" t="s">
        <v>1187</v>
      </c>
      <c r="FS1" s="42" t="s">
        <v>1186</v>
      </c>
      <c r="FT1" s="42" t="s">
        <v>1185</v>
      </c>
      <c r="FU1" s="42" t="s">
        <v>1184</v>
      </c>
      <c r="FV1" s="42" t="s">
        <v>1183</v>
      </c>
      <c r="FW1" s="42" t="s">
        <v>1182</v>
      </c>
      <c r="FX1" s="42" t="s">
        <v>1181</v>
      </c>
      <c r="FY1" s="42" t="s">
        <v>1180</v>
      </c>
      <c r="FZ1" s="42" t="s">
        <v>1179</v>
      </c>
      <c r="GA1" s="42" t="s">
        <v>1178</v>
      </c>
      <c r="GB1" s="42" t="s">
        <v>1177</v>
      </c>
      <c r="GC1" s="42" t="s">
        <v>1176</v>
      </c>
      <c r="GD1" s="42" t="s">
        <v>1175</v>
      </c>
      <c r="GE1" s="42" t="s">
        <v>1174</v>
      </c>
      <c r="GF1" s="42" t="s">
        <v>1173</v>
      </c>
      <c r="GG1" s="42" t="s">
        <v>1172</v>
      </c>
      <c r="GH1" s="42" t="s">
        <v>1171</v>
      </c>
      <c r="GI1" s="42" t="s">
        <v>1170</v>
      </c>
      <c r="GJ1" s="42" t="s">
        <v>1169</v>
      </c>
      <c r="GK1" s="42" t="s">
        <v>1168</v>
      </c>
      <c r="GL1" s="42" t="s">
        <v>1167</v>
      </c>
      <c r="GM1" s="42" t="s">
        <v>1166</v>
      </c>
      <c r="GN1" s="42" t="s">
        <v>1165</v>
      </c>
      <c r="GO1" s="42" t="s">
        <v>1164</v>
      </c>
      <c r="GP1" s="42" t="s">
        <v>1163</v>
      </c>
      <c r="GQ1" s="42" t="s">
        <v>1162</v>
      </c>
      <c r="GR1" s="42" t="s">
        <v>1161</v>
      </c>
      <c r="GS1" s="42" t="s">
        <v>1160</v>
      </c>
      <c r="GT1" s="42" t="s">
        <v>1159</v>
      </c>
      <c r="GU1" s="42" t="s">
        <v>1158</v>
      </c>
      <c r="GV1" s="42" t="s">
        <v>1157</v>
      </c>
      <c r="GW1" s="42">
        <v>1</v>
      </c>
      <c r="GX1" s="7">
        <v>2</v>
      </c>
      <c r="GY1" s="7">
        <v>3</v>
      </c>
      <c r="GZ1" s="7">
        <v>4</v>
      </c>
      <c r="HA1" s="7">
        <v>5</v>
      </c>
    </row>
    <row r="2" spans="1:209" x14ac:dyDescent="0.25">
      <c r="A2" s="7" t="s">
        <v>702</v>
      </c>
      <c r="B2" s="145">
        <v>3</v>
      </c>
      <c r="C2" s="145">
        <v>3</v>
      </c>
      <c r="D2" s="145">
        <v>2</v>
      </c>
      <c r="E2" s="145">
        <v>5</v>
      </c>
      <c r="F2" s="145">
        <v>4</v>
      </c>
      <c r="G2" s="145">
        <v>3</v>
      </c>
      <c r="H2" s="145">
        <v>3</v>
      </c>
      <c r="I2" s="145">
        <v>2</v>
      </c>
      <c r="J2" s="145">
        <v>2</v>
      </c>
      <c r="K2" s="145">
        <v>2</v>
      </c>
      <c r="L2" s="145">
        <v>3</v>
      </c>
      <c r="M2" s="145">
        <v>5</v>
      </c>
      <c r="N2" s="145">
        <v>4</v>
      </c>
      <c r="O2" s="145">
        <v>3</v>
      </c>
      <c r="P2" s="145">
        <v>2</v>
      </c>
      <c r="Q2" s="145">
        <v>3</v>
      </c>
      <c r="R2" s="145">
        <v>3</v>
      </c>
      <c r="S2" s="145">
        <v>2</v>
      </c>
      <c r="T2" s="145">
        <v>4</v>
      </c>
      <c r="U2" s="145">
        <v>3</v>
      </c>
      <c r="V2" s="145">
        <v>2</v>
      </c>
      <c r="W2" s="145">
        <v>3</v>
      </c>
      <c r="X2" s="145">
        <v>4</v>
      </c>
      <c r="Y2" s="145">
        <v>4</v>
      </c>
      <c r="Z2" s="145">
        <v>4</v>
      </c>
      <c r="AA2" s="145">
        <v>4</v>
      </c>
      <c r="AB2" s="145">
        <v>3</v>
      </c>
      <c r="AC2" s="145">
        <v>3</v>
      </c>
      <c r="AD2" s="145">
        <v>4</v>
      </c>
      <c r="AE2" s="145">
        <v>2</v>
      </c>
      <c r="AF2" s="145">
        <v>2</v>
      </c>
      <c r="AG2" s="145">
        <v>5</v>
      </c>
      <c r="AH2" s="145">
        <v>3</v>
      </c>
      <c r="AI2" s="145">
        <v>4</v>
      </c>
      <c r="AJ2" s="145">
        <v>4</v>
      </c>
      <c r="AK2" s="145">
        <v>3</v>
      </c>
      <c r="AL2" s="145">
        <v>3</v>
      </c>
      <c r="AM2" s="145">
        <v>2</v>
      </c>
      <c r="AN2" s="145">
        <v>3</v>
      </c>
      <c r="AO2" s="145">
        <v>4</v>
      </c>
      <c r="AP2" s="145">
        <v>2</v>
      </c>
      <c r="AQ2" s="145">
        <v>2</v>
      </c>
      <c r="AR2" s="145">
        <v>3</v>
      </c>
      <c r="AS2" s="145">
        <v>5</v>
      </c>
      <c r="AT2" s="145">
        <v>3</v>
      </c>
      <c r="AU2" s="145">
        <v>1</v>
      </c>
      <c r="AV2" s="145">
        <v>3</v>
      </c>
      <c r="AW2" s="145">
        <v>4</v>
      </c>
      <c r="AX2" s="145">
        <v>3</v>
      </c>
      <c r="AY2" s="145">
        <v>3</v>
      </c>
      <c r="AZ2" s="145">
        <v>3</v>
      </c>
      <c r="BA2" s="145">
        <v>3</v>
      </c>
      <c r="BB2" s="145">
        <v>2</v>
      </c>
      <c r="BC2" s="145">
        <v>4</v>
      </c>
      <c r="BD2" s="145">
        <v>2</v>
      </c>
      <c r="BE2" s="145">
        <v>3</v>
      </c>
      <c r="BF2" s="145">
        <v>4</v>
      </c>
      <c r="BG2" s="145">
        <v>4</v>
      </c>
      <c r="BH2" s="145">
        <v>2</v>
      </c>
      <c r="BI2" s="145">
        <v>3</v>
      </c>
      <c r="BJ2" s="145">
        <v>3</v>
      </c>
      <c r="BK2" s="145">
        <v>3</v>
      </c>
      <c r="BL2" s="145">
        <v>3</v>
      </c>
      <c r="BM2" s="145">
        <v>2</v>
      </c>
      <c r="BN2" s="145">
        <v>2</v>
      </c>
      <c r="BO2" s="145">
        <v>3</v>
      </c>
      <c r="BP2" s="145">
        <v>2</v>
      </c>
      <c r="BQ2" s="145">
        <v>3</v>
      </c>
      <c r="BR2" s="145">
        <v>5</v>
      </c>
      <c r="BS2" s="145">
        <v>5</v>
      </c>
      <c r="BT2" s="145">
        <v>2</v>
      </c>
      <c r="BU2" s="145">
        <v>3</v>
      </c>
      <c r="BV2" s="145">
        <v>2</v>
      </c>
      <c r="BW2" s="145">
        <v>3</v>
      </c>
      <c r="BX2" s="145">
        <v>2</v>
      </c>
      <c r="BY2" s="145">
        <v>3</v>
      </c>
      <c r="BZ2" s="145">
        <v>2</v>
      </c>
      <c r="CA2" s="145">
        <v>4</v>
      </c>
      <c r="CB2" s="145">
        <v>2</v>
      </c>
      <c r="CC2" s="145">
        <v>2</v>
      </c>
      <c r="CD2" s="145">
        <v>3</v>
      </c>
      <c r="CE2" s="145">
        <v>4</v>
      </c>
      <c r="CF2" s="145">
        <v>4</v>
      </c>
      <c r="CG2" s="145">
        <v>3</v>
      </c>
      <c r="CH2" s="145">
        <v>4</v>
      </c>
      <c r="CI2" s="145">
        <v>3</v>
      </c>
      <c r="CJ2" s="145">
        <v>3</v>
      </c>
      <c r="CK2" s="145">
        <v>4</v>
      </c>
      <c r="CL2" s="145">
        <v>3</v>
      </c>
      <c r="CM2" s="145">
        <v>3</v>
      </c>
      <c r="CN2" s="145">
        <v>2</v>
      </c>
      <c r="CO2" s="145">
        <v>2</v>
      </c>
      <c r="CP2" s="145">
        <v>4</v>
      </c>
      <c r="CQ2" s="145">
        <v>3</v>
      </c>
      <c r="CR2" s="145">
        <v>2</v>
      </c>
      <c r="CS2" s="145">
        <v>4</v>
      </c>
      <c r="CT2" s="145">
        <v>3</v>
      </c>
      <c r="CU2" s="145">
        <v>4</v>
      </c>
      <c r="CV2" s="145">
        <v>3</v>
      </c>
      <c r="CW2" s="145">
        <v>2</v>
      </c>
      <c r="CX2" s="145">
        <v>3</v>
      </c>
      <c r="CY2" s="145">
        <v>4</v>
      </c>
      <c r="CZ2" s="145">
        <v>5</v>
      </c>
      <c r="DA2" s="145">
        <v>5</v>
      </c>
      <c r="DB2" s="145">
        <v>4</v>
      </c>
      <c r="DC2" s="145">
        <v>5</v>
      </c>
      <c r="DD2" s="145">
        <v>3</v>
      </c>
      <c r="DE2" s="145">
        <v>3</v>
      </c>
      <c r="DF2" s="145">
        <v>3</v>
      </c>
      <c r="DG2" s="145">
        <v>2</v>
      </c>
      <c r="DH2" s="145">
        <v>4</v>
      </c>
      <c r="DI2" s="145">
        <v>4</v>
      </c>
      <c r="DJ2" s="145">
        <v>3</v>
      </c>
      <c r="DK2" s="145">
        <v>5</v>
      </c>
      <c r="DL2" s="145">
        <v>3</v>
      </c>
      <c r="DM2" s="145">
        <v>4</v>
      </c>
      <c r="DN2" s="145">
        <v>4</v>
      </c>
      <c r="DO2" s="145">
        <v>4</v>
      </c>
      <c r="DP2" s="145">
        <v>3</v>
      </c>
      <c r="DQ2" s="145">
        <v>5</v>
      </c>
      <c r="DR2" s="145">
        <v>4</v>
      </c>
      <c r="DS2" s="145">
        <v>4</v>
      </c>
      <c r="DT2" s="145">
        <v>4</v>
      </c>
      <c r="DU2" s="145">
        <v>2</v>
      </c>
      <c r="DV2" s="145">
        <v>3</v>
      </c>
      <c r="DW2" s="145">
        <v>3</v>
      </c>
      <c r="DX2" s="145">
        <v>4</v>
      </c>
      <c r="DY2" s="145">
        <v>4</v>
      </c>
      <c r="DZ2" s="145">
        <v>3</v>
      </c>
      <c r="EA2" s="145">
        <v>5</v>
      </c>
      <c r="EB2" s="145">
        <v>3</v>
      </c>
      <c r="EC2" s="145">
        <v>3</v>
      </c>
      <c r="ED2" s="145">
        <v>4</v>
      </c>
      <c r="EE2" s="145">
        <v>3</v>
      </c>
      <c r="EF2" s="145">
        <v>3</v>
      </c>
      <c r="EG2" s="145">
        <v>5</v>
      </c>
      <c r="EH2" s="145">
        <v>2</v>
      </c>
      <c r="EI2" s="145">
        <v>4</v>
      </c>
      <c r="EJ2" s="145">
        <v>3</v>
      </c>
      <c r="EK2" s="145">
        <v>3</v>
      </c>
      <c r="EL2" s="145">
        <v>3</v>
      </c>
      <c r="EM2" s="145">
        <v>3</v>
      </c>
      <c r="EN2" s="145">
        <v>4</v>
      </c>
      <c r="EO2" s="145">
        <v>2</v>
      </c>
      <c r="EP2" s="145">
        <v>3</v>
      </c>
      <c r="EQ2" s="145">
        <v>2</v>
      </c>
      <c r="ER2" s="145">
        <v>3</v>
      </c>
      <c r="ES2" s="145">
        <v>4</v>
      </c>
      <c r="ET2" s="145">
        <v>1</v>
      </c>
      <c r="EU2" s="145">
        <v>2</v>
      </c>
      <c r="EV2" s="145">
        <v>3</v>
      </c>
      <c r="EW2" s="145">
        <v>3</v>
      </c>
      <c r="EX2" s="145">
        <v>3</v>
      </c>
      <c r="EY2" s="145">
        <v>3</v>
      </c>
      <c r="EZ2" s="145">
        <v>4</v>
      </c>
      <c r="FA2" s="145">
        <v>3</v>
      </c>
      <c r="FB2" s="145">
        <v>2</v>
      </c>
      <c r="FC2" s="145">
        <v>3</v>
      </c>
      <c r="FD2" s="145">
        <v>2</v>
      </c>
      <c r="FE2" s="145">
        <v>3</v>
      </c>
      <c r="FF2" s="145">
        <v>4</v>
      </c>
      <c r="FG2" s="145">
        <v>3</v>
      </c>
      <c r="FH2" s="145">
        <v>2</v>
      </c>
      <c r="FI2" s="145">
        <v>2</v>
      </c>
      <c r="FJ2" s="145">
        <v>3</v>
      </c>
      <c r="FK2" s="145">
        <v>2</v>
      </c>
      <c r="FL2" s="145">
        <v>3</v>
      </c>
      <c r="FM2" s="145">
        <v>3</v>
      </c>
      <c r="FN2" s="145">
        <v>2</v>
      </c>
      <c r="FO2" s="145">
        <v>3</v>
      </c>
      <c r="FP2" s="145">
        <v>4</v>
      </c>
      <c r="FQ2" s="145">
        <v>4</v>
      </c>
      <c r="FR2" s="145">
        <v>3</v>
      </c>
      <c r="FS2" s="145">
        <v>4</v>
      </c>
      <c r="FT2" s="145">
        <v>3</v>
      </c>
      <c r="FU2" s="145">
        <v>3</v>
      </c>
      <c r="FV2" s="145">
        <v>3</v>
      </c>
      <c r="FW2" s="145">
        <v>2</v>
      </c>
      <c r="FX2" s="145">
        <v>4</v>
      </c>
      <c r="FY2" s="145">
        <v>3</v>
      </c>
      <c r="FZ2" s="145">
        <v>3</v>
      </c>
      <c r="GA2" s="145">
        <v>3</v>
      </c>
      <c r="GB2" s="145">
        <v>2</v>
      </c>
      <c r="GC2" s="145">
        <v>3</v>
      </c>
      <c r="GD2" s="145">
        <v>2</v>
      </c>
      <c r="GE2" s="145">
        <v>3</v>
      </c>
      <c r="GF2" s="145">
        <v>4</v>
      </c>
      <c r="GG2" s="145">
        <v>3</v>
      </c>
      <c r="GH2" s="145">
        <v>3</v>
      </c>
      <c r="GI2" s="145">
        <v>3</v>
      </c>
      <c r="GJ2" s="145">
        <v>3</v>
      </c>
      <c r="GK2" s="145">
        <v>5</v>
      </c>
      <c r="GL2" s="145">
        <v>5</v>
      </c>
      <c r="GM2" s="145">
        <v>1</v>
      </c>
      <c r="GN2" s="145">
        <v>4</v>
      </c>
      <c r="GO2" s="145">
        <v>4</v>
      </c>
      <c r="GP2" s="145">
        <v>3</v>
      </c>
      <c r="GQ2" s="145">
        <v>3</v>
      </c>
      <c r="GR2" s="145">
        <v>3</v>
      </c>
      <c r="GS2" s="145">
        <v>3</v>
      </c>
      <c r="GT2" s="145">
        <v>2</v>
      </c>
      <c r="GU2" s="7">
        <f>AVERAGE(B2:GT2)</f>
        <v>3.1393034825870645</v>
      </c>
      <c r="GV2" s="7" t="e">
        <f ca="1">modus(B2:GT2)</f>
        <v>#NAME?</v>
      </c>
      <c r="GW2" s="7">
        <f>COUNTIF($B$2:$GT$2, GW1)</f>
        <v>3</v>
      </c>
      <c r="GX2" s="7">
        <f>COUNTIF($B$2:$GT$2, GX1)</f>
        <v>44</v>
      </c>
      <c r="GY2" s="7">
        <f>COUNTIF($B$2:$GT$2, GY1)</f>
        <v>91</v>
      </c>
      <c r="GZ2" s="7">
        <f>COUNTIF($B$2:$GT$2, GZ1)</f>
        <v>48</v>
      </c>
      <c r="HA2" s="7">
        <f>COUNTIF($B$2:$GT$2, HA1)</f>
        <v>15</v>
      </c>
    </row>
    <row r="3" spans="1:209" x14ac:dyDescent="0.25">
      <c r="A3" s="7" t="s">
        <v>575</v>
      </c>
      <c r="B3" s="145">
        <v>3</v>
      </c>
      <c r="C3" s="145">
        <v>4</v>
      </c>
      <c r="D3" s="145">
        <v>2</v>
      </c>
      <c r="E3" s="145">
        <v>4</v>
      </c>
      <c r="F3" s="145">
        <v>4</v>
      </c>
      <c r="G3" s="145">
        <v>3</v>
      </c>
      <c r="H3" s="145">
        <v>3</v>
      </c>
      <c r="I3" s="145">
        <v>4</v>
      </c>
      <c r="J3" s="145">
        <v>4</v>
      </c>
      <c r="K3" s="145">
        <v>3</v>
      </c>
      <c r="L3" s="145">
        <v>3</v>
      </c>
      <c r="M3" s="145">
        <v>4</v>
      </c>
      <c r="N3" s="145">
        <v>4</v>
      </c>
      <c r="O3" s="145">
        <v>3</v>
      </c>
      <c r="P3" s="145">
        <v>3</v>
      </c>
      <c r="Q3" s="145">
        <v>3</v>
      </c>
      <c r="R3" s="145">
        <v>3</v>
      </c>
      <c r="S3" s="145">
        <v>3</v>
      </c>
      <c r="T3" s="145">
        <v>2</v>
      </c>
      <c r="U3" s="145">
        <v>4</v>
      </c>
      <c r="V3" s="145">
        <v>3</v>
      </c>
      <c r="W3" s="145">
        <v>2</v>
      </c>
      <c r="X3" s="145">
        <v>4</v>
      </c>
      <c r="Y3" s="145">
        <v>4</v>
      </c>
      <c r="Z3" s="145">
        <v>3</v>
      </c>
      <c r="AA3" s="145">
        <v>3</v>
      </c>
      <c r="AB3" s="145">
        <v>4</v>
      </c>
      <c r="AC3" s="145">
        <v>3</v>
      </c>
      <c r="AD3" s="145">
        <v>3</v>
      </c>
      <c r="AE3" s="145">
        <v>5</v>
      </c>
      <c r="AF3" s="145">
        <v>4</v>
      </c>
      <c r="AG3" s="145">
        <v>5</v>
      </c>
      <c r="AH3" s="145">
        <v>4</v>
      </c>
      <c r="AI3" s="145">
        <v>3</v>
      </c>
      <c r="AJ3" s="145">
        <v>3</v>
      </c>
      <c r="AK3" s="145">
        <v>4</v>
      </c>
      <c r="AL3" s="145">
        <v>4</v>
      </c>
      <c r="AM3" s="145">
        <v>2</v>
      </c>
      <c r="AN3" s="145">
        <v>4</v>
      </c>
      <c r="AO3" s="145">
        <v>4</v>
      </c>
      <c r="AP3" s="145">
        <v>2</v>
      </c>
      <c r="AQ3" s="145">
        <v>4</v>
      </c>
      <c r="AR3" s="145">
        <v>5</v>
      </c>
      <c r="AS3" s="145">
        <v>5</v>
      </c>
      <c r="AT3" s="145">
        <v>2</v>
      </c>
      <c r="AU3" s="145">
        <v>4</v>
      </c>
      <c r="AV3" s="145">
        <v>4</v>
      </c>
      <c r="AW3" s="145">
        <v>4</v>
      </c>
      <c r="AX3" s="145">
        <v>2</v>
      </c>
      <c r="AY3" s="145">
        <v>4</v>
      </c>
      <c r="AZ3" s="145">
        <v>3</v>
      </c>
      <c r="BA3" s="145">
        <v>3</v>
      </c>
      <c r="BB3" s="145">
        <v>4</v>
      </c>
      <c r="BC3" s="145">
        <v>5</v>
      </c>
      <c r="BD3" s="145">
        <v>3</v>
      </c>
      <c r="BE3" s="145">
        <v>3</v>
      </c>
      <c r="BF3" s="145">
        <v>4</v>
      </c>
      <c r="BG3" s="145">
        <v>3</v>
      </c>
      <c r="BH3" s="145">
        <v>2</v>
      </c>
      <c r="BI3" s="145">
        <v>3</v>
      </c>
      <c r="BJ3" s="145">
        <v>4</v>
      </c>
      <c r="BK3" s="145">
        <v>3</v>
      </c>
      <c r="BL3" s="145">
        <v>4</v>
      </c>
      <c r="BM3" s="145">
        <v>4</v>
      </c>
      <c r="BN3" s="145">
        <v>4</v>
      </c>
      <c r="BO3" s="145">
        <v>3</v>
      </c>
      <c r="BP3" s="145">
        <v>3</v>
      </c>
      <c r="BQ3" s="145">
        <v>4</v>
      </c>
      <c r="BR3" s="145">
        <v>3</v>
      </c>
      <c r="BS3" s="145">
        <v>5</v>
      </c>
      <c r="BT3" s="145">
        <v>4</v>
      </c>
      <c r="BU3" s="145">
        <v>5</v>
      </c>
      <c r="BV3" s="145">
        <v>3</v>
      </c>
      <c r="BW3" s="145">
        <v>4</v>
      </c>
      <c r="BX3" s="145">
        <v>4</v>
      </c>
      <c r="BY3" s="145">
        <v>3</v>
      </c>
      <c r="BZ3" s="145">
        <v>4</v>
      </c>
      <c r="CA3" s="145">
        <v>4</v>
      </c>
      <c r="CB3" s="145">
        <v>3</v>
      </c>
      <c r="CC3" s="145">
        <v>4</v>
      </c>
      <c r="CD3" s="145">
        <v>4</v>
      </c>
      <c r="CE3" s="145">
        <v>4</v>
      </c>
      <c r="CF3" s="145">
        <v>4</v>
      </c>
      <c r="CG3" s="145">
        <v>4</v>
      </c>
      <c r="CH3" s="145">
        <v>3</v>
      </c>
      <c r="CI3" s="145">
        <v>3</v>
      </c>
      <c r="CJ3" s="145">
        <v>3</v>
      </c>
      <c r="CK3" s="145">
        <v>4</v>
      </c>
      <c r="CL3" s="145">
        <v>2</v>
      </c>
      <c r="CM3" s="145">
        <v>5</v>
      </c>
      <c r="CN3" s="145">
        <v>4</v>
      </c>
      <c r="CO3" s="145">
        <v>4</v>
      </c>
      <c r="CP3" s="145">
        <v>2</v>
      </c>
      <c r="CQ3" s="145">
        <v>4</v>
      </c>
      <c r="CR3" s="145">
        <v>3</v>
      </c>
      <c r="CS3" s="145">
        <v>5</v>
      </c>
      <c r="CT3" s="145">
        <v>4</v>
      </c>
      <c r="CU3" s="145">
        <v>5</v>
      </c>
      <c r="CV3" s="145">
        <v>3</v>
      </c>
      <c r="CW3" s="145">
        <v>3</v>
      </c>
      <c r="CX3" s="145">
        <v>4</v>
      </c>
      <c r="CY3" s="145">
        <v>4</v>
      </c>
      <c r="CZ3" s="145">
        <v>5</v>
      </c>
      <c r="DA3" s="145">
        <v>3</v>
      </c>
      <c r="DB3" s="145">
        <v>5</v>
      </c>
      <c r="DC3" s="145">
        <v>4</v>
      </c>
      <c r="DD3" s="145">
        <v>2</v>
      </c>
      <c r="DE3" s="145">
        <v>4</v>
      </c>
      <c r="DF3" s="145">
        <v>4</v>
      </c>
      <c r="DG3" s="145">
        <v>4</v>
      </c>
      <c r="DH3" s="145">
        <v>5</v>
      </c>
      <c r="DI3" s="145">
        <v>3</v>
      </c>
      <c r="DJ3" s="145">
        <v>4</v>
      </c>
      <c r="DK3" s="145">
        <v>2</v>
      </c>
      <c r="DL3" s="145">
        <v>4</v>
      </c>
      <c r="DM3" s="145">
        <v>4</v>
      </c>
      <c r="DN3" s="145">
        <v>3</v>
      </c>
      <c r="DO3" s="145">
        <v>3</v>
      </c>
      <c r="DP3" s="145">
        <v>4</v>
      </c>
      <c r="DQ3" s="145">
        <v>4</v>
      </c>
      <c r="DR3" s="145">
        <v>4</v>
      </c>
      <c r="DS3" s="145">
        <v>5</v>
      </c>
      <c r="DT3" s="145">
        <v>5</v>
      </c>
      <c r="DU3" s="145">
        <v>3</v>
      </c>
      <c r="DV3" s="145">
        <v>4</v>
      </c>
      <c r="DW3" s="145">
        <v>3</v>
      </c>
      <c r="DX3" s="145">
        <v>4</v>
      </c>
      <c r="DY3" s="145">
        <v>4</v>
      </c>
      <c r="DZ3" s="145">
        <v>5</v>
      </c>
      <c r="EA3" s="145">
        <v>5</v>
      </c>
      <c r="EB3" s="145">
        <v>4</v>
      </c>
      <c r="EC3" s="145">
        <v>4</v>
      </c>
      <c r="ED3" s="145">
        <v>4</v>
      </c>
      <c r="EE3" s="145">
        <v>3</v>
      </c>
      <c r="EF3" s="145">
        <v>3</v>
      </c>
      <c r="EG3" s="145">
        <v>4</v>
      </c>
      <c r="EH3" s="145">
        <v>1</v>
      </c>
      <c r="EI3" s="145">
        <v>4</v>
      </c>
      <c r="EJ3" s="145">
        <v>4</v>
      </c>
      <c r="EK3" s="145">
        <v>3</v>
      </c>
      <c r="EL3" s="145">
        <v>3</v>
      </c>
      <c r="EM3" s="145">
        <v>5</v>
      </c>
      <c r="EN3" s="145">
        <v>3</v>
      </c>
      <c r="EO3" s="145">
        <v>4</v>
      </c>
      <c r="EP3" s="145">
        <v>3</v>
      </c>
      <c r="EQ3" s="145">
        <v>4</v>
      </c>
      <c r="ER3" s="145">
        <v>4</v>
      </c>
      <c r="ES3" s="145">
        <v>3</v>
      </c>
      <c r="ET3" s="145">
        <v>3</v>
      </c>
      <c r="EU3" s="145">
        <v>4</v>
      </c>
      <c r="EV3" s="145">
        <v>2</v>
      </c>
      <c r="EW3" s="145">
        <v>5</v>
      </c>
      <c r="EX3" s="145">
        <v>2</v>
      </c>
      <c r="EY3" s="145">
        <v>3</v>
      </c>
      <c r="EZ3" s="145">
        <v>4</v>
      </c>
      <c r="FA3" s="145">
        <v>3</v>
      </c>
      <c r="FB3" s="145">
        <v>5</v>
      </c>
      <c r="FC3" s="145">
        <v>4</v>
      </c>
      <c r="FD3" s="145">
        <v>4</v>
      </c>
      <c r="FE3" s="145">
        <v>4</v>
      </c>
      <c r="FF3" s="145">
        <v>5</v>
      </c>
      <c r="FG3" s="145">
        <v>3</v>
      </c>
      <c r="FH3" s="145">
        <v>5</v>
      </c>
      <c r="FI3" s="145">
        <v>4</v>
      </c>
      <c r="FJ3" s="145">
        <v>3</v>
      </c>
      <c r="FK3" s="145">
        <v>3</v>
      </c>
      <c r="FL3" s="145">
        <v>4</v>
      </c>
      <c r="FM3" s="145">
        <v>4</v>
      </c>
      <c r="FN3" s="145">
        <v>5</v>
      </c>
      <c r="FO3" s="145">
        <v>3</v>
      </c>
      <c r="FP3" s="145">
        <v>5</v>
      </c>
      <c r="FQ3" s="145">
        <v>5</v>
      </c>
      <c r="FR3" s="145">
        <v>4</v>
      </c>
      <c r="FS3" s="145">
        <v>2</v>
      </c>
      <c r="FT3" s="145">
        <v>4</v>
      </c>
      <c r="FU3" s="145">
        <v>4</v>
      </c>
      <c r="FV3" s="145">
        <v>3</v>
      </c>
      <c r="FW3" s="145">
        <v>2</v>
      </c>
      <c r="FX3" s="145">
        <v>1</v>
      </c>
      <c r="FY3" s="145">
        <v>4</v>
      </c>
      <c r="FZ3" s="145">
        <v>1</v>
      </c>
      <c r="GA3" s="145">
        <v>4</v>
      </c>
      <c r="GB3" s="145">
        <v>5</v>
      </c>
      <c r="GC3" s="145">
        <v>4</v>
      </c>
      <c r="GD3" s="145">
        <v>4</v>
      </c>
      <c r="GE3" s="145">
        <v>3</v>
      </c>
      <c r="GF3" s="145">
        <v>4</v>
      </c>
      <c r="GG3" s="145">
        <v>3</v>
      </c>
      <c r="GH3" s="145">
        <v>3</v>
      </c>
      <c r="GI3" s="145">
        <v>4</v>
      </c>
      <c r="GJ3" s="145">
        <v>4</v>
      </c>
      <c r="GK3" s="145">
        <v>5</v>
      </c>
      <c r="GL3" s="145">
        <v>5</v>
      </c>
      <c r="GM3" s="145">
        <v>2</v>
      </c>
      <c r="GN3" s="145">
        <v>4</v>
      </c>
      <c r="GO3" s="145">
        <v>4</v>
      </c>
      <c r="GP3" s="145">
        <v>3</v>
      </c>
      <c r="GQ3" s="145">
        <v>5</v>
      </c>
      <c r="GR3" s="145">
        <v>4</v>
      </c>
      <c r="GS3" s="145">
        <v>4</v>
      </c>
      <c r="GT3" s="145">
        <v>4</v>
      </c>
      <c r="GU3" s="7">
        <f>AVERAGE(B3:GT3)</f>
        <v>3.6268656716417911</v>
      </c>
      <c r="GW3" s="7">
        <f>COUNTIF($B3:$GT3, 1)</f>
        <v>3</v>
      </c>
      <c r="GX3" s="7">
        <f>COUNTIF($B$3:$GT$3, GX1)</f>
        <v>17</v>
      </c>
      <c r="GY3" s="7">
        <f>COUNTIF($B$3:$GT$3, GY1)</f>
        <v>61</v>
      </c>
      <c r="GZ3" s="7">
        <f>COUNTIF($B$3:$GT$3, GZ1)</f>
        <v>91</v>
      </c>
      <c r="HA3" s="7">
        <f>COUNTIF($B$3:$GT$3, HA1)</f>
        <v>29</v>
      </c>
    </row>
    <row r="4" spans="1:209" x14ac:dyDescent="0.25">
      <c r="A4" s="7" t="s">
        <v>577</v>
      </c>
      <c r="B4" s="145">
        <v>5</v>
      </c>
      <c r="C4" s="145">
        <v>3</v>
      </c>
      <c r="D4" s="145">
        <v>4</v>
      </c>
      <c r="E4" s="145">
        <v>4</v>
      </c>
      <c r="F4" s="145">
        <v>4</v>
      </c>
      <c r="G4" s="145">
        <v>4</v>
      </c>
      <c r="H4" s="145">
        <v>5</v>
      </c>
      <c r="I4" s="145">
        <v>5</v>
      </c>
      <c r="J4" s="145">
        <v>5</v>
      </c>
      <c r="K4" s="145">
        <v>5</v>
      </c>
      <c r="L4" s="145">
        <v>5</v>
      </c>
      <c r="M4" s="145">
        <v>5</v>
      </c>
      <c r="N4" s="145">
        <v>3</v>
      </c>
      <c r="O4" s="145">
        <v>5</v>
      </c>
      <c r="P4" s="145">
        <v>5</v>
      </c>
      <c r="Q4" s="145">
        <v>4</v>
      </c>
      <c r="R4" s="145">
        <v>4</v>
      </c>
      <c r="S4" s="145">
        <v>4</v>
      </c>
      <c r="T4" s="145">
        <v>4</v>
      </c>
      <c r="U4" s="145">
        <v>4</v>
      </c>
      <c r="V4" s="145">
        <v>3</v>
      </c>
      <c r="W4" s="145">
        <v>4</v>
      </c>
      <c r="X4" s="145">
        <v>4</v>
      </c>
      <c r="Y4" s="145">
        <v>5</v>
      </c>
      <c r="Z4" s="145">
        <v>4</v>
      </c>
      <c r="AA4" s="145">
        <v>5</v>
      </c>
      <c r="AB4" s="145">
        <v>3</v>
      </c>
      <c r="AC4" s="145">
        <v>4</v>
      </c>
      <c r="AD4" s="145">
        <v>4</v>
      </c>
      <c r="AE4" s="145">
        <v>4</v>
      </c>
      <c r="AF4" s="145">
        <v>4</v>
      </c>
      <c r="AG4" s="145">
        <v>5</v>
      </c>
      <c r="AH4" s="145">
        <v>4</v>
      </c>
      <c r="AI4" s="145">
        <v>5</v>
      </c>
      <c r="AJ4" s="145">
        <v>5</v>
      </c>
      <c r="AK4" s="145">
        <v>3</v>
      </c>
      <c r="AL4" s="145">
        <v>5</v>
      </c>
      <c r="AM4" s="145">
        <v>5</v>
      </c>
      <c r="AN4" s="145">
        <v>5</v>
      </c>
      <c r="AO4" s="145">
        <v>3</v>
      </c>
      <c r="AP4" s="145">
        <v>2</v>
      </c>
      <c r="AQ4" s="145">
        <v>3</v>
      </c>
      <c r="AR4" s="145">
        <v>4</v>
      </c>
      <c r="AS4" s="145">
        <v>5</v>
      </c>
      <c r="AT4" s="145">
        <v>4</v>
      </c>
      <c r="AU4" s="145">
        <v>4</v>
      </c>
      <c r="AV4" s="145">
        <v>4</v>
      </c>
      <c r="AW4" s="145">
        <v>5</v>
      </c>
      <c r="AX4" s="145">
        <v>3</v>
      </c>
      <c r="AY4" s="145">
        <v>5</v>
      </c>
      <c r="AZ4" s="145">
        <v>4</v>
      </c>
      <c r="BA4" s="145">
        <v>3</v>
      </c>
      <c r="BB4" s="145">
        <v>5</v>
      </c>
      <c r="BC4" s="145">
        <v>5</v>
      </c>
      <c r="BD4" s="145">
        <v>4</v>
      </c>
      <c r="BE4" s="145">
        <v>4</v>
      </c>
      <c r="BF4" s="145">
        <v>5</v>
      </c>
      <c r="BG4" s="145">
        <v>4</v>
      </c>
      <c r="BH4" s="145">
        <v>5</v>
      </c>
      <c r="BI4" s="145">
        <v>3</v>
      </c>
      <c r="BJ4" s="145">
        <v>5</v>
      </c>
      <c r="BK4" s="145">
        <v>4</v>
      </c>
      <c r="BL4" s="145">
        <v>5</v>
      </c>
      <c r="BM4" s="145">
        <v>5</v>
      </c>
      <c r="BN4" s="145">
        <v>4</v>
      </c>
      <c r="BO4" s="145">
        <v>5</v>
      </c>
      <c r="BP4" s="145">
        <v>3</v>
      </c>
      <c r="BQ4" s="145">
        <v>5</v>
      </c>
      <c r="BR4" s="145">
        <v>4</v>
      </c>
      <c r="BS4" s="145">
        <v>5</v>
      </c>
      <c r="BT4" s="145">
        <v>3</v>
      </c>
      <c r="BU4" s="145">
        <v>5</v>
      </c>
      <c r="BV4" s="145">
        <v>4</v>
      </c>
      <c r="BW4" s="145">
        <v>5</v>
      </c>
      <c r="BX4" s="145">
        <v>5</v>
      </c>
      <c r="BY4" s="145">
        <v>5</v>
      </c>
      <c r="BZ4" s="145">
        <v>3</v>
      </c>
      <c r="CA4" s="145">
        <v>5</v>
      </c>
      <c r="CB4" s="145">
        <v>2</v>
      </c>
      <c r="CC4" s="145">
        <v>3</v>
      </c>
      <c r="CD4" s="145">
        <v>5</v>
      </c>
      <c r="CE4" s="145">
        <v>5</v>
      </c>
      <c r="CF4" s="145">
        <v>5</v>
      </c>
      <c r="CG4" s="145">
        <v>4</v>
      </c>
      <c r="CH4" s="145">
        <v>4</v>
      </c>
      <c r="CI4" s="145">
        <v>4</v>
      </c>
      <c r="CJ4" s="145">
        <v>4</v>
      </c>
      <c r="CK4" s="145">
        <v>4</v>
      </c>
      <c r="CL4" s="145">
        <v>4</v>
      </c>
      <c r="CM4" s="145">
        <v>5</v>
      </c>
      <c r="CN4" s="145">
        <v>5</v>
      </c>
      <c r="CO4" s="145">
        <v>3</v>
      </c>
      <c r="CP4" s="145">
        <v>5</v>
      </c>
      <c r="CQ4" s="145">
        <v>3</v>
      </c>
      <c r="CR4" s="145">
        <v>4</v>
      </c>
      <c r="CS4" s="145">
        <v>5</v>
      </c>
      <c r="CT4" s="145">
        <v>3</v>
      </c>
      <c r="CU4" s="145">
        <v>5</v>
      </c>
      <c r="CV4" s="145">
        <v>4</v>
      </c>
      <c r="CW4" s="145">
        <v>3</v>
      </c>
      <c r="CX4" s="145">
        <v>4</v>
      </c>
      <c r="CY4" s="145">
        <v>4</v>
      </c>
      <c r="CZ4" s="145">
        <v>5</v>
      </c>
      <c r="DA4" s="145">
        <v>4</v>
      </c>
      <c r="DB4" s="145">
        <v>5</v>
      </c>
      <c r="DC4" s="145">
        <v>5</v>
      </c>
      <c r="DD4" s="145">
        <v>3</v>
      </c>
      <c r="DE4" s="145">
        <v>3</v>
      </c>
      <c r="DF4" s="145">
        <v>5</v>
      </c>
      <c r="DG4" s="145">
        <v>4</v>
      </c>
      <c r="DH4" s="145">
        <v>4</v>
      </c>
      <c r="DI4" s="145">
        <v>4</v>
      </c>
      <c r="DJ4" s="145">
        <v>5</v>
      </c>
      <c r="DK4" s="145">
        <v>4</v>
      </c>
      <c r="DL4" s="145">
        <v>4</v>
      </c>
      <c r="DM4" s="145">
        <v>4</v>
      </c>
      <c r="DN4" s="145">
        <v>4</v>
      </c>
      <c r="DO4" s="145">
        <v>5</v>
      </c>
      <c r="DP4" s="145">
        <v>4</v>
      </c>
      <c r="DQ4" s="145">
        <v>5</v>
      </c>
      <c r="DR4" s="145">
        <v>4</v>
      </c>
      <c r="DS4" s="145">
        <v>5</v>
      </c>
      <c r="DT4" s="145">
        <v>4</v>
      </c>
      <c r="DU4" s="145">
        <v>5</v>
      </c>
      <c r="DV4" s="145">
        <v>4</v>
      </c>
      <c r="DW4" s="145">
        <v>5</v>
      </c>
      <c r="DX4" s="145">
        <v>4</v>
      </c>
      <c r="DY4" s="145">
        <v>4</v>
      </c>
      <c r="DZ4" s="145">
        <v>4</v>
      </c>
      <c r="EA4" s="145">
        <v>5</v>
      </c>
      <c r="EB4" s="145">
        <v>4</v>
      </c>
      <c r="EC4" s="145">
        <v>4</v>
      </c>
      <c r="ED4" s="145">
        <v>3</v>
      </c>
      <c r="EE4" s="145">
        <v>3</v>
      </c>
      <c r="EF4" s="145">
        <v>5</v>
      </c>
      <c r="EG4" s="145">
        <v>4</v>
      </c>
      <c r="EH4" s="145">
        <v>5</v>
      </c>
      <c r="EI4" s="145">
        <v>4</v>
      </c>
      <c r="EJ4" s="145">
        <v>4</v>
      </c>
      <c r="EK4" s="145">
        <v>4</v>
      </c>
      <c r="EL4" s="145">
        <v>4</v>
      </c>
      <c r="EM4" s="145">
        <v>4</v>
      </c>
      <c r="EN4" s="145">
        <v>4</v>
      </c>
      <c r="EO4" s="145">
        <v>4</v>
      </c>
      <c r="EP4" s="145">
        <v>5</v>
      </c>
      <c r="EQ4" s="145">
        <v>3</v>
      </c>
      <c r="ER4" s="145">
        <v>4</v>
      </c>
      <c r="ES4" s="145">
        <v>4</v>
      </c>
      <c r="ET4" s="145">
        <v>5</v>
      </c>
      <c r="EU4" s="145">
        <v>4</v>
      </c>
      <c r="EV4" s="145">
        <v>4</v>
      </c>
      <c r="EW4" s="145">
        <v>5</v>
      </c>
      <c r="EX4" s="145">
        <v>4</v>
      </c>
      <c r="EY4" s="145">
        <v>4</v>
      </c>
      <c r="EZ4" s="145">
        <v>5</v>
      </c>
      <c r="FA4" s="145">
        <v>4</v>
      </c>
      <c r="FB4" s="145">
        <v>5</v>
      </c>
      <c r="FC4" s="145">
        <v>5</v>
      </c>
      <c r="FD4" s="145">
        <v>2</v>
      </c>
      <c r="FE4" s="145">
        <v>4</v>
      </c>
      <c r="FF4" s="145">
        <v>5</v>
      </c>
      <c r="FG4" s="145">
        <v>4</v>
      </c>
      <c r="FH4" s="145">
        <v>5</v>
      </c>
      <c r="FI4" s="145">
        <v>3</v>
      </c>
      <c r="FJ4" s="145">
        <v>5</v>
      </c>
      <c r="FK4" s="145">
        <v>3</v>
      </c>
      <c r="FL4" s="145">
        <v>4</v>
      </c>
      <c r="FM4" s="145">
        <v>5</v>
      </c>
      <c r="FN4" s="145">
        <v>5</v>
      </c>
      <c r="FO4" s="145">
        <v>5</v>
      </c>
      <c r="FP4" s="145">
        <v>5</v>
      </c>
      <c r="FQ4" s="145">
        <v>2</v>
      </c>
      <c r="FR4" s="145">
        <v>5</v>
      </c>
      <c r="FS4" s="145">
        <v>5</v>
      </c>
      <c r="FT4" s="145">
        <v>5</v>
      </c>
      <c r="FU4" s="145">
        <v>4</v>
      </c>
      <c r="FV4" s="145">
        <v>3</v>
      </c>
      <c r="FW4" s="145">
        <v>2</v>
      </c>
      <c r="FX4" s="145">
        <v>4</v>
      </c>
      <c r="FY4" s="145">
        <v>4</v>
      </c>
      <c r="FZ4" s="145">
        <v>4</v>
      </c>
      <c r="GA4" s="145">
        <v>4</v>
      </c>
      <c r="GB4" s="145">
        <v>4</v>
      </c>
      <c r="GC4" s="145">
        <v>3</v>
      </c>
      <c r="GD4" s="145">
        <v>4</v>
      </c>
      <c r="GE4" s="145">
        <v>4</v>
      </c>
      <c r="GF4" s="145">
        <v>5</v>
      </c>
      <c r="GG4" s="145">
        <v>3</v>
      </c>
      <c r="GH4" s="145">
        <v>4</v>
      </c>
      <c r="GI4" s="145">
        <v>4</v>
      </c>
      <c r="GJ4" s="145">
        <v>3</v>
      </c>
      <c r="GK4" s="145">
        <v>5</v>
      </c>
      <c r="GL4" s="145">
        <v>5</v>
      </c>
      <c r="GM4" s="145">
        <v>2</v>
      </c>
      <c r="GN4" s="145">
        <v>5</v>
      </c>
      <c r="GO4" s="145">
        <v>4</v>
      </c>
      <c r="GP4" s="145">
        <v>4</v>
      </c>
      <c r="GQ4" s="145">
        <v>4</v>
      </c>
      <c r="GR4" s="145">
        <v>4</v>
      </c>
      <c r="GS4" s="145">
        <v>3</v>
      </c>
      <c r="GT4" s="145">
        <v>4</v>
      </c>
      <c r="GU4" s="7">
        <f>AVERAGE(B4:GT4)</f>
        <v>4.1691542288557217</v>
      </c>
      <c r="GW4" s="7">
        <f>COUNTIF($B4:$GT4, 1)</f>
        <v>0</v>
      </c>
      <c r="GX4" s="7">
        <f>COUNTIF($B4:$GT4, 2)</f>
        <v>6</v>
      </c>
      <c r="GY4" s="7">
        <f>COUNTIF($B4:$GT4, 3)</f>
        <v>30</v>
      </c>
      <c r="GZ4" s="7">
        <f>COUNTIF($B4:$GT4, 4)</f>
        <v>89</v>
      </c>
      <c r="HA4" s="7">
        <f>COUNTIF($B4:$GT4, 5)</f>
        <v>76</v>
      </c>
    </row>
    <row r="5" spans="1:209" x14ac:dyDescent="0.25">
      <c r="A5" s="7" t="s">
        <v>579</v>
      </c>
      <c r="B5" s="145">
        <v>5</v>
      </c>
      <c r="C5" s="145">
        <v>2</v>
      </c>
      <c r="D5" s="145">
        <v>2</v>
      </c>
      <c r="E5" s="145">
        <v>5</v>
      </c>
      <c r="F5" s="145">
        <v>4</v>
      </c>
      <c r="G5" s="145">
        <v>2</v>
      </c>
      <c r="H5" s="145">
        <v>4</v>
      </c>
      <c r="I5" s="145">
        <v>4</v>
      </c>
      <c r="J5" s="145">
        <v>4</v>
      </c>
      <c r="K5" s="145">
        <v>4</v>
      </c>
      <c r="L5" s="145">
        <v>3</v>
      </c>
      <c r="M5" s="145">
        <v>4</v>
      </c>
      <c r="N5" s="145">
        <v>4</v>
      </c>
      <c r="O5" s="145">
        <v>3</v>
      </c>
      <c r="P5" s="145">
        <v>3</v>
      </c>
      <c r="Q5" s="145">
        <v>3</v>
      </c>
      <c r="R5" s="145">
        <v>3</v>
      </c>
      <c r="S5" s="145">
        <v>3</v>
      </c>
      <c r="T5" s="145">
        <v>3</v>
      </c>
      <c r="U5" s="145">
        <v>3</v>
      </c>
      <c r="V5" s="145">
        <v>3</v>
      </c>
      <c r="W5" s="145">
        <v>2</v>
      </c>
      <c r="X5" s="145">
        <v>4</v>
      </c>
      <c r="Y5" s="145">
        <v>3</v>
      </c>
      <c r="Z5" s="145">
        <v>4</v>
      </c>
      <c r="AA5" s="145">
        <v>4</v>
      </c>
      <c r="AB5" s="145">
        <v>3</v>
      </c>
      <c r="AC5" s="145">
        <v>3</v>
      </c>
      <c r="AD5" s="145">
        <v>3</v>
      </c>
      <c r="AE5" s="145">
        <v>3</v>
      </c>
      <c r="AF5" s="145">
        <v>4</v>
      </c>
      <c r="AG5" s="145">
        <v>4</v>
      </c>
      <c r="AH5" s="145">
        <v>4</v>
      </c>
      <c r="AI5" s="145">
        <v>3</v>
      </c>
      <c r="AJ5" s="145">
        <v>4</v>
      </c>
      <c r="AK5" s="145">
        <v>4</v>
      </c>
      <c r="AL5" s="145">
        <v>4</v>
      </c>
      <c r="AM5" s="145">
        <v>5</v>
      </c>
      <c r="AN5" s="145">
        <v>3</v>
      </c>
      <c r="AO5" s="145">
        <v>4</v>
      </c>
      <c r="AP5" s="145">
        <v>2</v>
      </c>
      <c r="AQ5" s="145">
        <v>4</v>
      </c>
      <c r="AR5" s="145">
        <v>5</v>
      </c>
      <c r="AS5" s="145">
        <v>5</v>
      </c>
      <c r="AT5" s="145">
        <v>3</v>
      </c>
      <c r="AU5" s="145">
        <v>4</v>
      </c>
      <c r="AV5" s="145">
        <v>4</v>
      </c>
      <c r="AW5" s="145">
        <v>3</v>
      </c>
      <c r="AX5" s="145">
        <v>2</v>
      </c>
      <c r="AY5" s="145">
        <v>5</v>
      </c>
      <c r="AZ5" s="145">
        <v>3</v>
      </c>
      <c r="BA5" s="145">
        <v>3</v>
      </c>
      <c r="BB5" s="145">
        <v>5</v>
      </c>
      <c r="BC5" s="145">
        <v>5</v>
      </c>
      <c r="BD5" s="145">
        <v>3</v>
      </c>
      <c r="BE5" s="145">
        <v>4</v>
      </c>
      <c r="BF5" s="145">
        <v>4</v>
      </c>
      <c r="BG5" s="145">
        <v>4</v>
      </c>
      <c r="BH5" s="145">
        <v>4</v>
      </c>
      <c r="BI5" s="145">
        <v>3</v>
      </c>
      <c r="BJ5" s="145">
        <v>4</v>
      </c>
      <c r="BK5" s="145">
        <v>3</v>
      </c>
      <c r="BL5" s="145">
        <v>4</v>
      </c>
      <c r="BM5" s="145">
        <v>2</v>
      </c>
      <c r="BN5" s="145">
        <v>4</v>
      </c>
      <c r="BO5" s="145">
        <v>3</v>
      </c>
      <c r="BP5" s="145">
        <v>2</v>
      </c>
      <c r="BQ5" s="145">
        <v>5</v>
      </c>
      <c r="BR5" s="145">
        <v>3</v>
      </c>
      <c r="BS5" s="145">
        <v>5</v>
      </c>
      <c r="BT5" s="145">
        <v>3</v>
      </c>
      <c r="BU5" s="145">
        <v>5</v>
      </c>
      <c r="BV5" s="145">
        <v>4</v>
      </c>
      <c r="BW5" s="145">
        <v>4</v>
      </c>
      <c r="BX5" s="145">
        <v>3</v>
      </c>
      <c r="BY5" s="145">
        <v>4</v>
      </c>
      <c r="BZ5" s="145">
        <v>4</v>
      </c>
      <c r="CA5" s="145">
        <v>4</v>
      </c>
      <c r="CB5" s="145">
        <v>2</v>
      </c>
      <c r="CC5" s="145">
        <v>3</v>
      </c>
      <c r="CD5" s="145">
        <v>2</v>
      </c>
      <c r="CE5" s="145">
        <v>3</v>
      </c>
      <c r="CF5" s="145">
        <v>4</v>
      </c>
      <c r="CG5" s="145">
        <v>4</v>
      </c>
      <c r="CH5" s="145">
        <v>4</v>
      </c>
      <c r="CI5" s="145">
        <v>3</v>
      </c>
      <c r="CJ5" s="145">
        <v>2</v>
      </c>
      <c r="CK5" s="145">
        <v>4</v>
      </c>
      <c r="CL5" s="145">
        <v>3</v>
      </c>
      <c r="CM5" s="145">
        <v>5</v>
      </c>
      <c r="CN5" s="145">
        <v>4</v>
      </c>
      <c r="CO5" s="145">
        <v>4</v>
      </c>
      <c r="CP5" s="145">
        <v>5</v>
      </c>
      <c r="CQ5" s="145">
        <v>3</v>
      </c>
      <c r="CR5" s="145">
        <v>4</v>
      </c>
      <c r="CS5" s="145">
        <v>5</v>
      </c>
      <c r="CT5" s="145">
        <v>4</v>
      </c>
      <c r="CU5" s="145">
        <v>5</v>
      </c>
      <c r="CV5" s="145">
        <v>5</v>
      </c>
      <c r="CW5" s="145">
        <v>3</v>
      </c>
      <c r="CX5" s="145">
        <v>4</v>
      </c>
      <c r="CY5" s="145">
        <v>4</v>
      </c>
      <c r="CZ5" s="145">
        <v>5</v>
      </c>
      <c r="DA5" s="145">
        <v>4</v>
      </c>
      <c r="DB5" s="145">
        <v>5</v>
      </c>
      <c r="DC5" s="145">
        <v>5</v>
      </c>
      <c r="DD5" s="145">
        <v>3</v>
      </c>
      <c r="DE5" s="145">
        <v>3</v>
      </c>
      <c r="DF5" s="145">
        <v>4</v>
      </c>
      <c r="DG5" s="145">
        <v>3</v>
      </c>
      <c r="DH5" s="145">
        <v>5</v>
      </c>
      <c r="DI5" s="145">
        <v>3</v>
      </c>
      <c r="DJ5" s="145">
        <v>3</v>
      </c>
      <c r="DK5" s="145">
        <v>3</v>
      </c>
      <c r="DL5" s="145">
        <v>4</v>
      </c>
      <c r="DM5" s="145">
        <v>3</v>
      </c>
      <c r="DN5" s="145">
        <v>3</v>
      </c>
      <c r="DO5" s="145">
        <v>5</v>
      </c>
      <c r="DP5" s="145">
        <v>3</v>
      </c>
      <c r="DQ5" s="145">
        <v>4</v>
      </c>
      <c r="DR5" s="145">
        <v>4</v>
      </c>
      <c r="DS5" s="145">
        <v>4</v>
      </c>
      <c r="DT5" s="145">
        <v>5</v>
      </c>
      <c r="DU5" s="145">
        <v>3</v>
      </c>
      <c r="DV5" s="145">
        <v>4</v>
      </c>
      <c r="DW5" s="145">
        <v>3</v>
      </c>
      <c r="DX5" s="145">
        <v>4</v>
      </c>
      <c r="DY5" s="145">
        <v>4</v>
      </c>
      <c r="DZ5" s="145">
        <v>3</v>
      </c>
      <c r="EA5" s="145">
        <v>5</v>
      </c>
      <c r="EB5" s="145">
        <v>3</v>
      </c>
      <c r="EC5" s="145">
        <v>4</v>
      </c>
      <c r="ED5" s="145">
        <v>3</v>
      </c>
      <c r="EE5" s="145">
        <v>3</v>
      </c>
      <c r="EF5" s="145">
        <v>4</v>
      </c>
      <c r="EG5" s="145">
        <v>4</v>
      </c>
      <c r="EH5" s="145">
        <v>3</v>
      </c>
      <c r="EI5" s="145">
        <v>4</v>
      </c>
      <c r="EJ5" s="145">
        <v>4</v>
      </c>
      <c r="EK5" s="145">
        <v>4</v>
      </c>
      <c r="EL5" s="145">
        <v>3</v>
      </c>
      <c r="EM5" s="145">
        <v>4</v>
      </c>
      <c r="EN5" s="145">
        <v>4</v>
      </c>
      <c r="EO5" s="145">
        <v>4</v>
      </c>
      <c r="EP5" s="145">
        <v>3</v>
      </c>
      <c r="EQ5" s="145">
        <v>3</v>
      </c>
      <c r="ER5" s="145">
        <v>2</v>
      </c>
      <c r="ES5" s="145">
        <v>3</v>
      </c>
      <c r="ET5" s="145">
        <v>4</v>
      </c>
      <c r="EU5" s="145">
        <v>3</v>
      </c>
      <c r="EV5" s="145">
        <v>3</v>
      </c>
      <c r="EW5" s="145">
        <v>4</v>
      </c>
      <c r="EX5" s="145">
        <v>3</v>
      </c>
      <c r="EY5" s="145">
        <v>4</v>
      </c>
      <c r="EZ5" s="145">
        <v>5</v>
      </c>
      <c r="FA5" s="145">
        <v>3</v>
      </c>
      <c r="FB5" s="145">
        <v>5</v>
      </c>
      <c r="FC5" s="145">
        <v>5</v>
      </c>
      <c r="FD5" s="145">
        <v>4</v>
      </c>
      <c r="FE5" s="145">
        <v>3</v>
      </c>
      <c r="FF5" s="145">
        <v>5</v>
      </c>
      <c r="FG5" s="145">
        <v>3</v>
      </c>
      <c r="FH5" s="145">
        <v>4</v>
      </c>
      <c r="FI5" s="145">
        <v>2</v>
      </c>
      <c r="FJ5" s="145">
        <v>4</v>
      </c>
      <c r="FK5" s="145">
        <v>3</v>
      </c>
      <c r="FL5" s="145">
        <v>3</v>
      </c>
      <c r="FM5" s="145">
        <v>4</v>
      </c>
      <c r="FN5" s="145">
        <v>5</v>
      </c>
      <c r="FO5" s="145">
        <v>3</v>
      </c>
      <c r="FP5" s="145">
        <v>4</v>
      </c>
      <c r="FQ5" s="145">
        <v>3</v>
      </c>
      <c r="FR5" s="145">
        <v>4</v>
      </c>
      <c r="FS5" s="145">
        <v>3</v>
      </c>
      <c r="FT5" s="145">
        <v>4</v>
      </c>
      <c r="FU5" s="145">
        <v>3</v>
      </c>
      <c r="FV5" s="145">
        <v>4</v>
      </c>
      <c r="FW5" s="145">
        <v>1</v>
      </c>
      <c r="FX5" s="145">
        <v>3</v>
      </c>
      <c r="FY5" s="145">
        <v>4</v>
      </c>
      <c r="FZ5" s="145">
        <v>4</v>
      </c>
      <c r="GA5" s="145">
        <v>3</v>
      </c>
      <c r="GB5" s="145">
        <v>4</v>
      </c>
      <c r="GC5" s="145">
        <v>4</v>
      </c>
      <c r="GD5" s="145">
        <v>4</v>
      </c>
      <c r="GE5" s="145">
        <v>3</v>
      </c>
      <c r="GF5" s="145">
        <v>5</v>
      </c>
      <c r="GG5" s="145">
        <v>2</v>
      </c>
      <c r="GH5" s="145">
        <v>3</v>
      </c>
      <c r="GI5" s="145">
        <v>4</v>
      </c>
      <c r="GJ5" s="145">
        <v>3</v>
      </c>
      <c r="GK5" s="145">
        <v>5</v>
      </c>
      <c r="GL5" s="145">
        <v>5</v>
      </c>
      <c r="GM5" s="145">
        <v>2</v>
      </c>
      <c r="GN5" s="145">
        <v>4</v>
      </c>
      <c r="GO5" s="145">
        <v>5</v>
      </c>
      <c r="GP5" s="145">
        <v>3</v>
      </c>
      <c r="GQ5" s="145">
        <v>4</v>
      </c>
      <c r="GR5" s="145">
        <v>4</v>
      </c>
      <c r="GS5" s="145">
        <v>3</v>
      </c>
      <c r="GT5" s="145">
        <v>3</v>
      </c>
      <c r="GU5" s="7">
        <f>AVERAGE(B5:GT5)</f>
        <v>3.6318407960199006</v>
      </c>
      <c r="GW5" s="7">
        <f>COUNTIF($B5:$GT5, 1)</f>
        <v>1</v>
      </c>
      <c r="GX5" s="7">
        <f>COUNTIF($B5:$GT5, 2)</f>
        <v>15</v>
      </c>
      <c r="GY5" s="7">
        <f>COUNTIF($B5:$GT5, 3)</f>
        <v>73</v>
      </c>
      <c r="GZ5" s="7">
        <f>COUNTIF($B5:$GT5, 4)</f>
        <v>80</v>
      </c>
      <c r="HA5" s="7">
        <f>COUNTIF($B5:$GT5, 5)</f>
        <v>32</v>
      </c>
    </row>
    <row r="6" spans="1:209" x14ac:dyDescent="0.25">
      <c r="A6" s="7" t="s">
        <v>581</v>
      </c>
      <c r="B6" s="145">
        <v>3</v>
      </c>
      <c r="C6" s="145">
        <v>2</v>
      </c>
      <c r="D6" s="145">
        <v>3</v>
      </c>
      <c r="E6" s="145">
        <v>5</v>
      </c>
      <c r="F6" s="145">
        <v>3</v>
      </c>
      <c r="G6" s="145">
        <v>5</v>
      </c>
      <c r="H6" s="145">
        <v>3</v>
      </c>
      <c r="I6" s="145">
        <v>3</v>
      </c>
      <c r="J6" s="145">
        <v>4</v>
      </c>
      <c r="K6" s="145">
        <v>3</v>
      </c>
      <c r="L6" s="145">
        <v>5</v>
      </c>
      <c r="M6" s="145">
        <v>4</v>
      </c>
      <c r="N6" s="145">
        <v>4</v>
      </c>
      <c r="O6" s="145">
        <v>4</v>
      </c>
      <c r="P6" s="145">
        <v>3</v>
      </c>
      <c r="Q6" s="145">
        <v>3</v>
      </c>
      <c r="R6" s="145">
        <v>3</v>
      </c>
      <c r="S6" s="145">
        <v>2</v>
      </c>
      <c r="T6" s="145">
        <v>2</v>
      </c>
      <c r="U6" s="145">
        <v>3</v>
      </c>
      <c r="V6" s="145">
        <v>3</v>
      </c>
      <c r="W6" s="145">
        <v>2</v>
      </c>
      <c r="X6" s="145">
        <v>3</v>
      </c>
      <c r="Y6" s="145">
        <v>4</v>
      </c>
      <c r="Z6" s="145">
        <v>4</v>
      </c>
      <c r="AA6" s="145">
        <v>4</v>
      </c>
      <c r="AB6" s="145">
        <v>3</v>
      </c>
      <c r="AC6" s="145">
        <v>2</v>
      </c>
      <c r="AD6" s="145">
        <v>4</v>
      </c>
      <c r="AE6" s="145">
        <v>2</v>
      </c>
      <c r="AF6" s="145">
        <v>4</v>
      </c>
      <c r="AG6" s="145">
        <v>4</v>
      </c>
      <c r="AH6" s="145">
        <v>3</v>
      </c>
      <c r="AI6" s="145">
        <v>3</v>
      </c>
      <c r="AJ6" s="145">
        <v>3</v>
      </c>
      <c r="AK6" s="145">
        <v>3</v>
      </c>
      <c r="AL6" s="145">
        <v>4</v>
      </c>
      <c r="AM6" s="145">
        <v>5</v>
      </c>
      <c r="AN6" s="145">
        <v>3</v>
      </c>
      <c r="AO6" s="145">
        <v>5</v>
      </c>
      <c r="AP6" s="145">
        <v>2</v>
      </c>
      <c r="AQ6" s="145">
        <v>3</v>
      </c>
      <c r="AR6" s="145">
        <v>3</v>
      </c>
      <c r="AS6" s="145">
        <v>5</v>
      </c>
      <c r="AT6" s="145">
        <v>2</v>
      </c>
      <c r="AU6" s="145">
        <v>3</v>
      </c>
      <c r="AV6" s="145">
        <v>2</v>
      </c>
      <c r="AW6" s="145">
        <v>2</v>
      </c>
      <c r="AX6" s="145">
        <v>3</v>
      </c>
      <c r="AY6" s="145">
        <v>4</v>
      </c>
      <c r="AZ6" s="145">
        <v>2</v>
      </c>
      <c r="BA6" s="145">
        <v>3</v>
      </c>
      <c r="BB6" s="145">
        <v>4</v>
      </c>
      <c r="BC6" s="145">
        <v>5</v>
      </c>
      <c r="BD6" s="145">
        <v>2</v>
      </c>
      <c r="BE6" s="145">
        <v>2</v>
      </c>
      <c r="BF6" s="145">
        <v>3</v>
      </c>
      <c r="BG6" s="145">
        <v>2</v>
      </c>
      <c r="BH6" s="145">
        <v>3</v>
      </c>
      <c r="BI6" s="145">
        <v>2</v>
      </c>
      <c r="BJ6" s="145">
        <v>3</v>
      </c>
      <c r="BK6" s="145">
        <v>3</v>
      </c>
      <c r="BL6" s="145">
        <v>4</v>
      </c>
      <c r="BM6" s="145">
        <v>2</v>
      </c>
      <c r="BN6" s="145">
        <v>2</v>
      </c>
      <c r="BO6" s="145">
        <v>1</v>
      </c>
      <c r="BP6" s="145">
        <v>2</v>
      </c>
      <c r="BQ6" s="145">
        <v>4</v>
      </c>
      <c r="BR6" s="145">
        <v>4</v>
      </c>
      <c r="BS6" s="145">
        <v>5</v>
      </c>
      <c r="BT6" s="145">
        <v>2</v>
      </c>
      <c r="BU6" s="145">
        <v>3</v>
      </c>
      <c r="BV6" s="145">
        <v>4</v>
      </c>
      <c r="BW6" s="145">
        <v>3</v>
      </c>
      <c r="BX6" s="145">
        <v>2</v>
      </c>
      <c r="BY6" s="145">
        <v>4</v>
      </c>
      <c r="BZ6" s="145">
        <v>3</v>
      </c>
      <c r="CA6" s="145">
        <v>3</v>
      </c>
      <c r="CB6" s="145">
        <v>2</v>
      </c>
      <c r="CC6" s="145">
        <v>2</v>
      </c>
      <c r="CD6" s="145">
        <v>2</v>
      </c>
      <c r="CE6" s="145">
        <v>2</v>
      </c>
      <c r="CF6" s="145">
        <v>3</v>
      </c>
      <c r="CG6" s="145">
        <v>4</v>
      </c>
      <c r="CH6" s="145">
        <v>4</v>
      </c>
      <c r="CI6" s="145">
        <v>2</v>
      </c>
      <c r="CJ6" s="145">
        <v>3</v>
      </c>
      <c r="CK6" s="145">
        <v>4</v>
      </c>
      <c r="CL6" s="145">
        <v>3</v>
      </c>
      <c r="CM6" s="145">
        <v>4</v>
      </c>
      <c r="CN6" s="145">
        <v>4</v>
      </c>
      <c r="CO6" s="145">
        <v>3</v>
      </c>
      <c r="CP6" s="145">
        <v>2</v>
      </c>
      <c r="CQ6" s="145">
        <v>4</v>
      </c>
      <c r="CR6" s="145">
        <v>4</v>
      </c>
      <c r="CS6" s="145">
        <v>3</v>
      </c>
      <c r="CT6" s="145">
        <v>3</v>
      </c>
      <c r="CU6" s="145">
        <v>3</v>
      </c>
      <c r="CV6" s="145">
        <v>4</v>
      </c>
      <c r="CW6" s="145">
        <v>2</v>
      </c>
      <c r="CX6" s="145">
        <v>4</v>
      </c>
      <c r="CY6" s="145">
        <v>3</v>
      </c>
      <c r="CZ6" s="145">
        <v>5</v>
      </c>
      <c r="DA6" s="145">
        <v>4</v>
      </c>
      <c r="DB6" s="145">
        <v>5</v>
      </c>
      <c r="DC6" s="145">
        <v>3</v>
      </c>
      <c r="DD6" s="145">
        <v>4</v>
      </c>
      <c r="DE6" s="145">
        <v>3</v>
      </c>
      <c r="DF6" s="145">
        <v>4</v>
      </c>
      <c r="DG6" s="145">
        <v>2</v>
      </c>
      <c r="DH6" s="145">
        <v>4</v>
      </c>
      <c r="DI6" s="145">
        <v>3</v>
      </c>
      <c r="DJ6" s="145">
        <v>4</v>
      </c>
      <c r="DK6" s="145">
        <v>4</v>
      </c>
      <c r="DL6" s="145">
        <v>4</v>
      </c>
      <c r="DM6" s="145">
        <v>3</v>
      </c>
      <c r="DN6" s="145">
        <v>3</v>
      </c>
      <c r="DO6" s="145">
        <v>3</v>
      </c>
      <c r="DP6" s="145">
        <v>4</v>
      </c>
      <c r="DQ6" s="145">
        <v>4</v>
      </c>
      <c r="DR6" s="145">
        <v>3</v>
      </c>
      <c r="DS6" s="145">
        <v>2</v>
      </c>
      <c r="DT6" s="145">
        <v>4</v>
      </c>
      <c r="DU6" s="145">
        <v>3</v>
      </c>
      <c r="DV6" s="145">
        <v>4</v>
      </c>
      <c r="DW6" s="145">
        <v>2</v>
      </c>
      <c r="DX6" s="145">
        <v>3</v>
      </c>
      <c r="DY6" s="145">
        <v>3</v>
      </c>
      <c r="DZ6" s="145">
        <v>2</v>
      </c>
      <c r="EA6" s="145">
        <v>3</v>
      </c>
      <c r="EB6" s="145">
        <v>4</v>
      </c>
      <c r="EC6" s="145">
        <v>3</v>
      </c>
      <c r="ED6" s="145">
        <v>3</v>
      </c>
      <c r="EE6" s="145">
        <v>2</v>
      </c>
      <c r="EF6" s="145">
        <v>2</v>
      </c>
      <c r="EG6" s="145">
        <v>3</v>
      </c>
      <c r="EH6" s="145">
        <v>3</v>
      </c>
      <c r="EI6" s="145">
        <v>3</v>
      </c>
      <c r="EJ6" s="145">
        <v>3</v>
      </c>
      <c r="EK6" s="145">
        <v>4</v>
      </c>
      <c r="EL6" s="145">
        <v>4</v>
      </c>
      <c r="EM6" s="145">
        <v>3</v>
      </c>
      <c r="EN6" s="145">
        <v>4</v>
      </c>
      <c r="EO6" s="145">
        <v>4</v>
      </c>
      <c r="EP6" s="145">
        <v>4</v>
      </c>
      <c r="EQ6" s="145">
        <v>3</v>
      </c>
      <c r="ER6" s="145">
        <v>2</v>
      </c>
      <c r="ES6" s="145">
        <v>2</v>
      </c>
      <c r="ET6" s="145">
        <v>3</v>
      </c>
      <c r="EU6" s="145">
        <v>3</v>
      </c>
      <c r="EV6" s="145">
        <v>2</v>
      </c>
      <c r="EW6" s="145">
        <v>3</v>
      </c>
      <c r="EX6" s="145">
        <v>3</v>
      </c>
      <c r="EY6" s="145">
        <v>3</v>
      </c>
      <c r="EZ6" s="145">
        <v>3</v>
      </c>
      <c r="FA6" s="145">
        <v>3</v>
      </c>
      <c r="FB6" s="145">
        <v>4</v>
      </c>
      <c r="FC6" s="145">
        <v>3</v>
      </c>
      <c r="FD6" s="145">
        <v>2</v>
      </c>
      <c r="FE6" s="145">
        <v>3</v>
      </c>
      <c r="FF6" s="145">
        <v>4</v>
      </c>
      <c r="FG6" s="145">
        <v>3</v>
      </c>
      <c r="FH6" s="145">
        <v>2</v>
      </c>
      <c r="FI6" s="145">
        <v>3</v>
      </c>
      <c r="FJ6" s="145">
        <v>3</v>
      </c>
      <c r="FK6" s="145">
        <v>3</v>
      </c>
      <c r="FL6" s="145">
        <v>2</v>
      </c>
      <c r="FM6" s="145">
        <v>3</v>
      </c>
      <c r="FN6" s="145">
        <v>2</v>
      </c>
      <c r="FO6" s="145">
        <v>2</v>
      </c>
      <c r="FP6" s="145">
        <v>3</v>
      </c>
      <c r="FQ6" s="145">
        <v>4</v>
      </c>
      <c r="FR6" s="145">
        <v>4</v>
      </c>
      <c r="FS6" s="145">
        <v>4</v>
      </c>
      <c r="FT6" s="145">
        <v>4</v>
      </c>
      <c r="FU6" s="145">
        <v>2</v>
      </c>
      <c r="FV6" s="145">
        <v>2</v>
      </c>
      <c r="FW6" s="145">
        <v>3</v>
      </c>
      <c r="FX6" s="145">
        <v>3</v>
      </c>
      <c r="FY6" s="145">
        <v>3</v>
      </c>
      <c r="FZ6" s="145">
        <v>2</v>
      </c>
      <c r="GA6" s="145">
        <v>2</v>
      </c>
      <c r="GB6" s="145">
        <v>4</v>
      </c>
      <c r="GC6" s="145">
        <v>3</v>
      </c>
      <c r="GD6" s="145">
        <v>3</v>
      </c>
      <c r="GE6" s="145">
        <v>3</v>
      </c>
      <c r="GF6" s="145">
        <v>4</v>
      </c>
      <c r="GG6" s="145">
        <v>3</v>
      </c>
      <c r="GH6" s="145">
        <v>4</v>
      </c>
      <c r="GI6" s="145">
        <v>3</v>
      </c>
      <c r="GJ6" s="145">
        <v>2</v>
      </c>
      <c r="GK6" s="145">
        <v>5</v>
      </c>
      <c r="GL6" s="145">
        <v>5</v>
      </c>
      <c r="GM6" s="145">
        <v>1</v>
      </c>
      <c r="GN6" s="145">
        <v>4</v>
      </c>
      <c r="GO6" s="145">
        <v>5</v>
      </c>
      <c r="GP6" s="145">
        <v>3</v>
      </c>
      <c r="GQ6" s="145">
        <v>4</v>
      </c>
      <c r="GR6" s="145">
        <v>3</v>
      </c>
      <c r="GS6" s="145">
        <v>3</v>
      </c>
      <c r="GT6" s="145">
        <v>1</v>
      </c>
      <c r="GU6" s="7">
        <f>AVERAGE(B6:GT6)</f>
        <v>3.144278606965174</v>
      </c>
      <c r="GW6" s="7">
        <f>COUNTIF($B6:$GT6, 1)</f>
        <v>3</v>
      </c>
      <c r="GX6" s="7">
        <f>COUNTIF($B6:$GT6, 2)</f>
        <v>46</v>
      </c>
      <c r="GY6" s="7">
        <f>COUNTIF($B6:$GT6, 3)</f>
        <v>84</v>
      </c>
      <c r="GZ6" s="7">
        <f>COUNTIF($B6:$GT6, 4)</f>
        <v>55</v>
      </c>
      <c r="HA6" s="7">
        <f>COUNTIF($B6:$GT6, 5)</f>
        <v>13</v>
      </c>
    </row>
    <row r="7" spans="1:209" x14ac:dyDescent="0.25">
      <c r="A7" s="7" t="s">
        <v>583</v>
      </c>
      <c r="B7" s="145">
        <v>4</v>
      </c>
      <c r="C7" s="145">
        <v>3</v>
      </c>
      <c r="D7" s="145">
        <v>2</v>
      </c>
      <c r="E7" s="145">
        <v>5</v>
      </c>
      <c r="F7" s="145">
        <v>4</v>
      </c>
      <c r="G7" s="145">
        <v>3</v>
      </c>
      <c r="H7" s="145">
        <v>4</v>
      </c>
      <c r="I7" s="145">
        <v>4</v>
      </c>
      <c r="J7" s="145">
        <v>4</v>
      </c>
      <c r="K7" s="145">
        <v>4</v>
      </c>
      <c r="L7" s="145">
        <v>3</v>
      </c>
      <c r="M7" s="145">
        <v>4</v>
      </c>
      <c r="N7" s="145">
        <v>4</v>
      </c>
      <c r="O7" s="145">
        <v>3</v>
      </c>
      <c r="P7" s="145">
        <v>2</v>
      </c>
      <c r="Q7" s="145">
        <v>3</v>
      </c>
      <c r="R7" s="145">
        <v>3</v>
      </c>
      <c r="S7" s="145">
        <v>3</v>
      </c>
      <c r="T7" s="145">
        <v>2</v>
      </c>
      <c r="U7" s="145">
        <v>3</v>
      </c>
      <c r="V7" s="145">
        <v>3</v>
      </c>
      <c r="W7" s="145">
        <v>3</v>
      </c>
      <c r="X7" s="145">
        <v>3</v>
      </c>
      <c r="Y7" s="145">
        <v>5</v>
      </c>
      <c r="Z7" s="145">
        <v>3</v>
      </c>
      <c r="AA7" s="145">
        <v>3</v>
      </c>
      <c r="AB7" s="145">
        <v>4</v>
      </c>
      <c r="AC7" s="145">
        <v>3</v>
      </c>
      <c r="AD7" s="145">
        <v>3</v>
      </c>
      <c r="AE7" s="145">
        <v>3</v>
      </c>
      <c r="AF7" s="145">
        <v>4</v>
      </c>
      <c r="AG7" s="145">
        <v>5</v>
      </c>
      <c r="AH7" s="145">
        <v>4</v>
      </c>
      <c r="AI7" s="145">
        <v>4</v>
      </c>
      <c r="AJ7" s="145">
        <v>3</v>
      </c>
      <c r="AK7" s="145">
        <v>4</v>
      </c>
      <c r="AL7" s="145">
        <v>3</v>
      </c>
      <c r="AM7" s="145">
        <v>4</v>
      </c>
      <c r="AN7" s="145">
        <v>4</v>
      </c>
      <c r="AO7" s="145">
        <v>5</v>
      </c>
      <c r="AP7" s="145">
        <v>3</v>
      </c>
      <c r="AQ7" s="145">
        <v>2</v>
      </c>
      <c r="AR7" s="145">
        <v>3</v>
      </c>
      <c r="AS7" s="145">
        <v>5</v>
      </c>
      <c r="AT7" s="145">
        <v>2</v>
      </c>
      <c r="AU7" s="145">
        <v>4</v>
      </c>
      <c r="AV7" s="145">
        <v>3</v>
      </c>
      <c r="AW7" s="145">
        <v>4</v>
      </c>
      <c r="AX7" s="145">
        <v>3</v>
      </c>
      <c r="AY7" s="145">
        <v>3</v>
      </c>
      <c r="AZ7" s="145">
        <v>3</v>
      </c>
      <c r="BA7" s="145">
        <v>3</v>
      </c>
      <c r="BB7" s="145">
        <v>4</v>
      </c>
      <c r="BC7" s="145">
        <v>4</v>
      </c>
      <c r="BD7" s="145">
        <v>3</v>
      </c>
      <c r="BE7" s="145">
        <v>4</v>
      </c>
      <c r="BF7" s="145">
        <v>4</v>
      </c>
      <c r="BG7" s="145">
        <v>5</v>
      </c>
      <c r="BH7" s="145">
        <v>3</v>
      </c>
      <c r="BI7" s="145">
        <v>3</v>
      </c>
      <c r="BJ7" s="145">
        <v>3</v>
      </c>
      <c r="BK7" s="145">
        <v>4</v>
      </c>
      <c r="BL7" s="145">
        <v>3</v>
      </c>
      <c r="BM7" s="145">
        <v>3</v>
      </c>
      <c r="BN7" s="145">
        <v>4</v>
      </c>
      <c r="BO7" s="145">
        <v>5</v>
      </c>
      <c r="BP7" s="145">
        <v>3</v>
      </c>
      <c r="BQ7" s="145">
        <v>5</v>
      </c>
      <c r="BR7" s="145">
        <v>4</v>
      </c>
      <c r="BS7" s="145">
        <v>5</v>
      </c>
      <c r="BT7" s="145">
        <v>3</v>
      </c>
      <c r="BU7" s="145">
        <v>4</v>
      </c>
      <c r="BV7" s="145">
        <v>3</v>
      </c>
      <c r="BW7" s="145">
        <v>4</v>
      </c>
      <c r="BX7" s="145">
        <v>3</v>
      </c>
      <c r="BY7" s="145">
        <v>3</v>
      </c>
      <c r="BZ7" s="145">
        <v>2</v>
      </c>
      <c r="CA7" s="145">
        <v>4</v>
      </c>
      <c r="CB7" s="145">
        <v>3</v>
      </c>
      <c r="CC7" s="145">
        <v>3</v>
      </c>
      <c r="CD7" s="145">
        <v>4</v>
      </c>
      <c r="CE7" s="145">
        <v>4</v>
      </c>
      <c r="CF7" s="145">
        <v>5</v>
      </c>
      <c r="CG7" s="145">
        <v>3</v>
      </c>
      <c r="CH7" s="145">
        <v>4</v>
      </c>
      <c r="CI7" s="145">
        <v>3</v>
      </c>
      <c r="CJ7" s="145">
        <v>3</v>
      </c>
      <c r="CK7" s="145">
        <v>3</v>
      </c>
      <c r="CL7" s="145">
        <v>4</v>
      </c>
      <c r="CM7" s="145">
        <v>3</v>
      </c>
      <c r="CN7" s="145">
        <v>4</v>
      </c>
      <c r="CO7" s="145">
        <v>3</v>
      </c>
      <c r="CP7" s="145">
        <v>2</v>
      </c>
      <c r="CQ7" s="145">
        <v>3</v>
      </c>
      <c r="CR7" s="145">
        <v>2</v>
      </c>
      <c r="CS7" s="145">
        <v>4</v>
      </c>
      <c r="CT7" s="145">
        <v>4</v>
      </c>
      <c r="CU7" s="145">
        <v>3</v>
      </c>
      <c r="CV7" s="145">
        <v>4</v>
      </c>
      <c r="CW7" s="145">
        <v>3</v>
      </c>
      <c r="CX7" s="145">
        <v>5</v>
      </c>
      <c r="CY7" s="145">
        <v>4</v>
      </c>
      <c r="CZ7" s="145">
        <v>5</v>
      </c>
      <c r="DA7" s="145">
        <v>4</v>
      </c>
      <c r="DB7" s="145">
        <v>5</v>
      </c>
      <c r="DC7" s="145">
        <v>4</v>
      </c>
      <c r="DD7" s="145">
        <v>4</v>
      </c>
      <c r="DE7" s="145">
        <v>2</v>
      </c>
      <c r="DF7" s="145">
        <v>4</v>
      </c>
      <c r="DG7" s="145">
        <v>3</v>
      </c>
      <c r="DH7" s="145">
        <v>4</v>
      </c>
      <c r="DI7" s="145">
        <v>3</v>
      </c>
      <c r="DJ7" s="145">
        <v>3</v>
      </c>
      <c r="DK7" s="145">
        <v>3</v>
      </c>
      <c r="DL7" s="145">
        <v>4</v>
      </c>
      <c r="DM7" s="145">
        <v>4</v>
      </c>
      <c r="DN7" s="145">
        <v>3</v>
      </c>
      <c r="DO7" s="145">
        <v>5</v>
      </c>
      <c r="DP7" s="145">
        <v>4</v>
      </c>
      <c r="DQ7" s="145">
        <v>4</v>
      </c>
      <c r="DR7" s="145">
        <v>3</v>
      </c>
      <c r="DS7" s="145">
        <v>3</v>
      </c>
      <c r="DT7" s="145">
        <v>4</v>
      </c>
      <c r="DU7" s="145">
        <v>5</v>
      </c>
      <c r="DV7" s="145">
        <v>3</v>
      </c>
      <c r="DW7" s="145">
        <v>2</v>
      </c>
      <c r="DX7" s="145">
        <v>3</v>
      </c>
      <c r="DY7" s="145">
        <v>4</v>
      </c>
      <c r="DZ7" s="145">
        <v>2</v>
      </c>
      <c r="EA7" s="145">
        <v>5</v>
      </c>
      <c r="EB7" s="145">
        <v>5</v>
      </c>
      <c r="EC7" s="145">
        <v>4</v>
      </c>
      <c r="ED7" s="145">
        <v>3</v>
      </c>
      <c r="EE7" s="145">
        <v>3</v>
      </c>
      <c r="EF7" s="145">
        <v>3</v>
      </c>
      <c r="EG7" s="145">
        <v>3</v>
      </c>
      <c r="EH7" s="145">
        <v>4</v>
      </c>
      <c r="EI7" s="145">
        <v>4</v>
      </c>
      <c r="EJ7" s="145">
        <v>4</v>
      </c>
      <c r="EK7" s="145">
        <v>4</v>
      </c>
      <c r="EL7" s="145">
        <v>3</v>
      </c>
      <c r="EM7" s="145">
        <v>3</v>
      </c>
      <c r="EN7" s="145">
        <v>4</v>
      </c>
      <c r="EO7" s="145">
        <v>4</v>
      </c>
      <c r="EP7" s="145">
        <v>3</v>
      </c>
      <c r="EQ7" s="145">
        <v>4</v>
      </c>
      <c r="ER7" s="145">
        <v>4</v>
      </c>
      <c r="ES7" s="145">
        <v>3</v>
      </c>
      <c r="ET7" s="145">
        <v>3</v>
      </c>
      <c r="EU7" s="145">
        <v>4</v>
      </c>
      <c r="EV7" s="145">
        <v>3</v>
      </c>
      <c r="EW7" s="145">
        <v>4</v>
      </c>
      <c r="EX7" s="145">
        <v>4</v>
      </c>
      <c r="EY7" s="145">
        <v>4</v>
      </c>
      <c r="EZ7" s="145">
        <v>3</v>
      </c>
      <c r="FA7" s="145">
        <v>4</v>
      </c>
      <c r="FB7" s="145">
        <v>5</v>
      </c>
      <c r="FC7" s="145">
        <v>3</v>
      </c>
      <c r="FD7" s="145">
        <v>2</v>
      </c>
      <c r="FE7" s="145">
        <v>3</v>
      </c>
      <c r="FF7" s="145">
        <v>5</v>
      </c>
      <c r="FG7" s="145">
        <v>2</v>
      </c>
      <c r="FH7" s="145">
        <v>3</v>
      </c>
      <c r="FI7" s="145">
        <v>3</v>
      </c>
      <c r="FJ7" s="145">
        <v>2</v>
      </c>
      <c r="FK7" s="145">
        <v>3</v>
      </c>
      <c r="FL7" s="145">
        <v>4</v>
      </c>
      <c r="FM7" s="145">
        <v>3</v>
      </c>
      <c r="FN7" s="145">
        <v>5</v>
      </c>
      <c r="FO7" s="145">
        <v>4</v>
      </c>
      <c r="FP7" s="145">
        <v>4</v>
      </c>
      <c r="FQ7" s="145">
        <v>2</v>
      </c>
      <c r="FR7" s="145">
        <v>4</v>
      </c>
      <c r="FS7" s="145">
        <v>4</v>
      </c>
      <c r="FT7" s="145">
        <v>3</v>
      </c>
      <c r="FU7" s="145">
        <v>3</v>
      </c>
      <c r="FV7" s="145">
        <v>2</v>
      </c>
      <c r="FW7" s="145">
        <v>2</v>
      </c>
      <c r="FX7" s="145">
        <v>4</v>
      </c>
      <c r="FY7" s="145">
        <v>4</v>
      </c>
      <c r="FZ7" s="145">
        <v>4</v>
      </c>
      <c r="GA7" s="145">
        <v>3</v>
      </c>
      <c r="GB7" s="145">
        <v>4</v>
      </c>
      <c r="GC7" s="145">
        <v>3</v>
      </c>
      <c r="GD7" s="145">
        <v>3</v>
      </c>
      <c r="GE7" s="145">
        <v>4</v>
      </c>
      <c r="GF7" s="145">
        <v>4</v>
      </c>
      <c r="GG7" s="145">
        <v>4</v>
      </c>
      <c r="GH7" s="145">
        <v>3</v>
      </c>
      <c r="GI7" s="145">
        <v>3</v>
      </c>
      <c r="GJ7" s="145">
        <v>3</v>
      </c>
      <c r="GK7" s="145">
        <v>5</v>
      </c>
      <c r="GL7" s="145">
        <v>5</v>
      </c>
      <c r="GM7" s="145">
        <v>2</v>
      </c>
      <c r="GN7" s="145">
        <v>4</v>
      </c>
      <c r="GO7" s="145">
        <v>4</v>
      </c>
      <c r="GP7" s="145">
        <v>4</v>
      </c>
      <c r="GQ7" s="145">
        <v>3</v>
      </c>
      <c r="GR7" s="145">
        <v>4</v>
      </c>
      <c r="GS7" s="145">
        <v>4</v>
      </c>
      <c r="GT7" s="145">
        <v>4</v>
      </c>
      <c r="GU7" s="7">
        <f>AVERAGE(B7:GT7)</f>
        <v>3.5223880597014925</v>
      </c>
      <c r="GW7" s="7">
        <f>COUNTIF($B7:$GT7, 1)</f>
        <v>0</v>
      </c>
      <c r="GX7" s="7">
        <f>COUNTIF($B7:$GT7, 2)</f>
        <v>18</v>
      </c>
      <c r="GY7" s="7">
        <f>COUNTIF($B7:$GT7, 3)</f>
        <v>82</v>
      </c>
      <c r="GZ7" s="7">
        <f>COUNTIF($B7:$GT7, 4)</f>
        <v>79</v>
      </c>
      <c r="HA7" s="7">
        <f>COUNTIF($B7:$GT7, 5)</f>
        <v>22</v>
      </c>
    </row>
    <row r="8" spans="1:209" x14ac:dyDescent="0.25">
      <c r="A8" s="7" t="s">
        <v>584</v>
      </c>
      <c r="B8" s="145">
        <v>3</v>
      </c>
      <c r="C8" s="145">
        <v>3</v>
      </c>
      <c r="D8" s="145">
        <v>4</v>
      </c>
      <c r="E8" s="145">
        <v>5</v>
      </c>
      <c r="F8" s="145">
        <v>4</v>
      </c>
      <c r="G8" s="145">
        <v>4</v>
      </c>
      <c r="H8" s="145">
        <v>4</v>
      </c>
      <c r="I8" s="145">
        <v>3</v>
      </c>
      <c r="J8" s="145">
        <v>3</v>
      </c>
      <c r="K8" s="145">
        <v>3</v>
      </c>
      <c r="L8" s="145">
        <v>2</v>
      </c>
      <c r="M8" s="145">
        <v>3</v>
      </c>
      <c r="N8" s="145">
        <v>4</v>
      </c>
      <c r="O8" s="145">
        <v>3</v>
      </c>
      <c r="P8" s="145">
        <v>3</v>
      </c>
      <c r="Q8" s="145">
        <v>3</v>
      </c>
      <c r="R8" s="145">
        <v>3</v>
      </c>
      <c r="S8" s="145">
        <v>3</v>
      </c>
      <c r="T8" s="145">
        <v>4</v>
      </c>
      <c r="U8" s="145">
        <v>3</v>
      </c>
      <c r="V8" s="145">
        <v>2</v>
      </c>
      <c r="W8" s="145">
        <v>3</v>
      </c>
      <c r="X8" s="145">
        <v>3</v>
      </c>
      <c r="Y8" s="145">
        <v>5</v>
      </c>
      <c r="Z8" s="145">
        <v>4</v>
      </c>
      <c r="AA8" s="145">
        <v>4</v>
      </c>
      <c r="AB8" s="145">
        <v>4</v>
      </c>
      <c r="AC8" s="145">
        <v>2</v>
      </c>
      <c r="AD8" s="145">
        <v>2</v>
      </c>
      <c r="AE8" s="145">
        <v>2</v>
      </c>
      <c r="AF8" s="145">
        <v>4</v>
      </c>
      <c r="AG8" s="145">
        <v>5</v>
      </c>
      <c r="AH8" s="145">
        <v>4</v>
      </c>
      <c r="AI8" s="145">
        <v>3</v>
      </c>
      <c r="AJ8" s="145">
        <v>3</v>
      </c>
      <c r="AK8" s="145">
        <v>3</v>
      </c>
      <c r="AL8" s="145">
        <v>3</v>
      </c>
      <c r="AM8" s="145">
        <v>4</v>
      </c>
      <c r="AN8" s="145">
        <v>4</v>
      </c>
      <c r="AO8" s="145">
        <v>2</v>
      </c>
      <c r="AP8" s="145">
        <v>3</v>
      </c>
      <c r="AQ8" s="145">
        <v>3</v>
      </c>
      <c r="AR8" s="145">
        <v>3</v>
      </c>
      <c r="AS8" s="145">
        <v>5</v>
      </c>
      <c r="AT8" s="145">
        <v>2</v>
      </c>
      <c r="AU8" s="145">
        <v>3</v>
      </c>
      <c r="AV8" s="145">
        <v>3</v>
      </c>
      <c r="AW8" s="145">
        <v>2</v>
      </c>
      <c r="AX8" s="145">
        <v>3</v>
      </c>
      <c r="AY8" s="145">
        <v>3</v>
      </c>
      <c r="AZ8" s="145">
        <v>3</v>
      </c>
      <c r="BA8" s="145">
        <v>3</v>
      </c>
      <c r="BB8" s="145">
        <v>3</v>
      </c>
      <c r="BC8" s="145">
        <v>4</v>
      </c>
      <c r="BD8" s="145">
        <v>3</v>
      </c>
      <c r="BE8" s="145">
        <v>2</v>
      </c>
      <c r="BF8" s="145">
        <v>4</v>
      </c>
      <c r="BG8" s="145">
        <v>5</v>
      </c>
      <c r="BH8" s="145">
        <v>4</v>
      </c>
      <c r="BI8" s="145">
        <v>3</v>
      </c>
      <c r="BJ8" s="145">
        <v>4</v>
      </c>
      <c r="BK8" s="145">
        <v>3</v>
      </c>
      <c r="BL8" s="145">
        <v>4</v>
      </c>
      <c r="BM8" s="145">
        <v>2</v>
      </c>
      <c r="BN8" s="145">
        <v>2</v>
      </c>
      <c r="BO8" s="145">
        <v>3</v>
      </c>
      <c r="BP8" s="145">
        <v>4</v>
      </c>
      <c r="BQ8" s="145">
        <v>5</v>
      </c>
      <c r="BR8" s="145">
        <v>4</v>
      </c>
      <c r="BS8" s="145">
        <v>5</v>
      </c>
      <c r="BT8" s="145">
        <v>2</v>
      </c>
      <c r="BU8" s="145">
        <v>3</v>
      </c>
      <c r="BV8" s="145">
        <v>3</v>
      </c>
      <c r="BW8" s="145">
        <v>3</v>
      </c>
      <c r="BX8" s="145">
        <v>2</v>
      </c>
      <c r="BY8" s="145">
        <v>4</v>
      </c>
      <c r="BZ8" s="145">
        <v>3</v>
      </c>
      <c r="CA8" s="145">
        <v>3</v>
      </c>
      <c r="CB8" s="145">
        <v>3</v>
      </c>
      <c r="CC8" s="145">
        <v>2</v>
      </c>
      <c r="CD8" s="145">
        <v>3</v>
      </c>
      <c r="CE8" s="145">
        <v>3</v>
      </c>
      <c r="CF8" s="145">
        <v>5</v>
      </c>
      <c r="CG8" s="145">
        <v>3</v>
      </c>
      <c r="CH8" s="145">
        <v>4</v>
      </c>
      <c r="CI8" s="145">
        <v>3</v>
      </c>
      <c r="CJ8" s="145">
        <v>3</v>
      </c>
      <c r="CK8" s="145">
        <v>4</v>
      </c>
      <c r="CL8" s="145">
        <v>3</v>
      </c>
      <c r="CM8" s="145">
        <v>3</v>
      </c>
      <c r="CN8" s="145">
        <v>3</v>
      </c>
      <c r="CO8" s="145">
        <v>3</v>
      </c>
      <c r="CP8" s="145">
        <v>4</v>
      </c>
      <c r="CQ8" s="145">
        <v>3</v>
      </c>
      <c r="CR8" s="145">
        <v>3</v>
      </c>
      <c r="CS8" s="145">
        <v>4</v>
      </c>
      <c r="CT8" s="145">
        <v>4</v>
      </c>
      <c r="CU8" s="145">
        <v>2</v>
      </c>
      <c r="CV8" s="145">
        <v>4</v>
      </c>
      <c r="CW8" s="145">
        <v>2</v>
      </c>
      <c r="CX8" s="145">
        <v>4</v>
      </c>
      <c r="CY8" s="145">
        <v>3</v>
      </c>
      <c r="CZ8" s="145">
        <v>5</v>
      </c>
      <c r="DA8" s="145">
        <v>4</v>
      </c>
      <c r="DB8" s="145">
        <v>5</v>
      </c>
      <c r="DC8" s="145">
        <v>5</v>
      </c>
      <c r="DD8" s="145">
        <v>3</v>
      </c>
      <c r="DE8" s="145">
        <v>2</v>
      </c>
      <c r="DF8" s="145">
        <v>4</v>
      </c>
      <c r="DG8" s="145">
        <v>3</v>
      </c>
      <c r="DH8" s="145">
        <v>3</v>
      </c>
      <c r="DI8" s="145">
        <v>3</v>
      </c>
      <c r="DJ8" s="145">
        <v>3</v>
      </c>
      <c r="DK8" s="145">
        <v>4</v>
      </c>
      <c r="DL8" s="145">
        <v>4</v>
      </c>
      <c r="DM8" s="145">
        <v>3</v>
      </c>
      <c r="DN8" s="145">
        <v>3</v>
      </c>
      <c r="DO8" s="145">
        <v>5</v>
      </c>
      <c r="DP8" s="145">
        <v>4</v>
      </c>
      <c r="DQ8" s="145">
        <v>3</v>
      </c>
      <c r="DR8" s="145">
        <v>4</v>
      </c>
      <c r="DS8" s="145">
        <v>2</v>
      </c>
      <c r="DT8" s="145">
        <v>4</v>
      </c>
      <c r="DU8" s="145">
        <v>3</v>
      </c>
      <c r="DV8" s="145">
        <v>5</v>
      </c>
      <c r="DW8" s="145">
        <v>4</v>
      </c>
      <c r="DX8" s="145">
        <v>3</v>
      </c>
      <c r="DY8" s="145">
        <v>4</v>
      </c>
      <c r="DZ8" s="145">
        <v>3</v>
      </c>
      <c r="EA8" s="145">
        <v>5</v>
      </c>
      <c r="EB8" s="145">
        <v>3</v>
      </c>
      <c r="EC8" s="145">
        <v>4</v>
      </c>
      <c r="ED8" s="145">
        <v>3</v>
      </c>
      <c r="EE8" s="145">
        <v>2</v>
      </c>
      <c r="EF8" s="145">
        <v>4</v>
      </c>
      <c r="EG8" s="145">
        <v>3</v>
      </c>
      <c r="EH8" s="145">
        <v>3</v>
      </c>
      <c r="EI8" s="145">
        <v>3</v>
      </c>
      <c r="EJ8" s="145">
        <v>4</v>
      </c>
      <c r="EK8" s="145">
        <v>4</v>
      </c>
      <c r="EL8" s="145">
        <v>3</v>
      </c>
      <c r="EM8" s="145">
        <v>4</v>
      </c>
      <c r="EN8" s="145">
        <v>4</v>
      </c>
      <c r="EO8" s="145">
        <v>4</v>
      </c>
      <c r="EP8" s="145">
        <v>4</v>
      </c>
      <c r="EQ8" s="145">
        <v>3</v>
      </c>
      <c r="ER8" s="145">
        <v>2</v>
      </c>
      <c r="ES8" s="145">
        <v>3</v>
      </c>
      <c r="ET8" s="145">
        <v>4</v>
      </c>
      <c r="EU8" s="145">
        <v>2</v>
      </c>
      <c r="EV8" s="145">
        <v>4</v>
      </c>
      <c r="EW8" s="145">
        <v>4</v>
      </c>
      <c r="EX8" s="145">
        <v>4</v>
      </c>
      <c r="EY8" s="145">
        <v>3</v>
      </c>
      <c r="EZ8" s="145">
        <v>5</v>
      </c>
      <c r="FA8" s="145">
        <v>3</v>
      </c>
      <c r="FB8" s="145">
        <v>4</v>
      </c>
      <c r="FC8" s="145">
        <v>5</v>
      </c>
      <c r="FD8" s="145">
        <v>2</v>
      </c>
      <c r="FE8" s="145">
        <v>3</v>
      </c>
      <c r="FF8" s="145">
        <v>4</v>
      </c>
      <c r="FG8" s="145">
        <v>3</v>
      </c>
      <c r="FH8" s="145">
        <v>2</v>
      </c>
      <c r="FI8" s="145">
        <v>2</v>
      </c>
      <c r="FJ8" s="145">
        <v>4</v>
      </c>
      <c r="FK8" s="145">
        <v>3</v>
      </c>
      <c r="FL8" s="145">
        <v>3</v>
      </c>
      <c r="FM8" s="145">
        <v>3</v>
      </c>
      <c r="FN8" s="145">
        <v>2</v>
      </c>
      <c r="FO8" s="145">
        <v>3</v>
      </c>
      <c r="FP8" s="145">
        <v>3</v>
      </c>
      <c r="FQ8" s="145">
        <v>3</v>
      </c>
      <c r="FR8" s="145">
        <v>3</v>
      </c>
      <c r="FS8" s="145">
        <v>4</v>
      </c>
      <c r="FT8" s="145">
        <v>4</v>
      </c>
      <c r="FU8" s="145">
        <v>3</v>
      </c>
      <c r="FV8" s="145">
        <v>2</v>
      </c>
      <c r="FW8" s="145">
        <v>3</v>
      </c>
      <c r="FX8" s="145">
        <v>4</v>
      </c>
      <c r="FY8" s="145">
        <v>4</v>
      </c>
      <c r="FZ8" s="145">
        <v>3</v>
      </c>
      <c r="GA8" s="145">
        <v>2</v>
      </c>
      <c r="GB8" s="145">
        <v>2</v>
      </c>
      <c r="GC8" s="145">
        <v>4</v>
      </c>
      <c r="GD8" s="145">
        <v>3</v>
      </c>
      <c r="GE8" s="145">
        <v>3</v>
      </c>
      <c r="GF8" s="145">
        <v>4</v>
      </c>
      <c r="GG8" s="145">
        <v>4</v>
      </c>
      <c r="GH8" s="145">
        <v>3</v>
      </c>
      <c r="GI8" s="145">
        <v>3</v>
      </c>
      <c r="GJ8" s="145">
        <v>1</v>
      </c>
      <c r="GK8" s="145">
        <v>4</v>
      </c>
      <c r="GL8" s="145">
        <v>5</v>
      </c>
      <c r="GM8" s="145">
        <v>2</v>
      </c>
      <c r="GN8" s="145">
        <v>5</v>
      </c>
      <c r="GO8" s="145">
        <v>4</v>
      </c>
      <c r="GP8" s="145">
        <v>4</v>
      </c>
      <c r="GQ8" s="145">
        <v>3</v>
      </c>
      <c r="GR8" s="145">
        <v>3</v>
      </c>
      <c r="GS8" s="145">
        <v>3</v>
      </c>
      <c r="GT8" s="145">
        <v>3</v>
      </c>
      <c r="GU8" s="7">
        <f>AVERAGE(B8:GT8)</f>
        <v>3.3333333333333335</v>
      </c>
      <c r="GW8" s="7">
        <f>COUNTIF($B8:$GT8, 1)</f>
        <v>1</v>
      </c>
      <c r="GX8" s="7">
        <f>COUNTIF($B8:$GT8, 2)</f>
        <v>29</v>
      </c>
      <c r="GY8" s="7">
        <f>COUNTIF($B8:$GT8, 3)</f>
        <v>91</v>
      </c>
      <c r="GZ8" s="7">
        <f>COUNTIF($B8:$GT8, 4)</f>
        <v>62</v>
      </c>
      <c r="HA8" s="7">
        <f>COUNTIF($B8:$GT8, 5)</f>
        <v>18</v>
      </c>
    </row>
    <row r="9" spans="1:209" x14ac:dyDescent="0.25">
      <c r="A9" s="7" t="s">
        <v>586</v>
      </c>
      <c r="B9" s="145">
        <v>4</v>
      </c>
      <c r="C9" s="145">
        <v>2</v>
      </c>
      <c r="D9" s="145">
        <v>3</v>
      </c>
      <c r="E9" s="145">
        <v>3</v>
      </c>
      <c r="F9" s="145">
        <v>3</v>
      </c>
      <c r="G9" s="145">
        <v>2</v>
      </c>
      <c r="H9" s="145">
        <v>3</v>
      </c>
      <c r="I9" s="145">
        <v>4</v>
      </c>
      <c r="J9" s="145">
        <v>2</v>
      </c>
      <c r="K9" s="145">
        <v>3</v>
      </c>
      <c r="L9" s="145">
        <v>3</v>
      </c>
      <c r="M9" s="145">
        <v>3</v>
      </c>
      <c r="N9" s="145">
        <v>3</v>
      </c>
      <c r="O9" s="145">
        <v>2</v>
      </c>
      <c r="P9" s="145">
        <v>3</v>
      </c>
      <c r="Q9" s="145">
        <v>3</v>
      </c>
      <c r="R9" s="145">
        <v>4</v>
      </c>
      <c r="S9" s="145">
        <v>3</v>
      </c>
      <c r="T9" s="145">
        <v>4</v>
      </c>
      <c r="U9" s="145">
        <v>4</v>
      </c>
      <c r="V9" s="145">
        <v>1</v>
      </c>
      <c r="W9" s="145">
        <v>2</v>
      </c>
      <c r="X9" s="145">
        <v>3</v>
      </c>
      <c r="Y9" s="145">
        <v>2</v>
      </c>
      <c r="Z9" s="145">
        <v>3</v>
      </c>
      <c r="AA9" s="145">
        <v>3</v>
      </c>
      <c r="AB9" s="145">
        <v>3</v>
      </c>
      <c r="AC9" s="145">
        <v>3</v>
      </c>
      <c r="AD9" s="145">
        <v>2</v>
      </c>
      <c r="AE9" s="145">
        <v>2</v>
      </c>
      <c r="AF9" s="145">
        <v>4</v>
      </c>
      <c r="AG9" s="145">
        <v>5</v>
      </c>
      <c r="AH9" s="145">
        <v>4</v>
      </c>
      <c r="AI9" s="145">
        <v>3</v>
      </c>
      <c r="AJ9" s="145">
        <v>3</v>
      </c>
      <c r="AK9" s="145">
        <v>3</v>
      </c>
      <c r="AL9" s="145">
        <v>2</v>
      </c>
      <c r="AM9" s="145">
        <v>3</v>
      </c>
      <c r="AN9" s="145">
        <v>4</v>
      </c>
      <c r="AO9" s="145">
        <v>1</v>
      </c>
      <c r="AP9" s="145">
        <v>3</v>
      </c>
      <c r="AQ9" s="145">
        <v>3</v>
      </c>
      <c r="AR9" s="145">
        <v>3</v>
      </c>
      <c r="AS9" s="145">
        <v>3</v>
      </c>
      <c r="AT9" s="145">
        <v>3</v>
      </c>
      <c r="AU9" s="145">
        <v>4</v>
      </c>
      <c r="AV9" s="145">
        <v>4</v>
      </c>
      <c r="AW9" s="145">
        <v>4</v>
      </c>
      <c r="AX9" s="145">
        <v>2</v>
      </c>
      <c r="AY9" s="145">
        <v>2</v>
      </c>
      <c r="AZ9" s="145">
        <v>3</v>
      </c>
      <c r="BA9" s="145">
        <v>3</v>
      </c>
      <c r="BB9" s="145">
        <v>3</v>
      </c>
      <c r="BC9" s="145">
        <v>5</v>
      </c>
      <c r="BD9" s="145">
        <v>2</v>
      </c>
      <c r="BE9" s="145">
        <v>1</v>
      </c>
      <c r="BF9" s="145">
        <v>3</v>
      </c>
      <c r="BG9" s="145">
        <v>3</v>
      </c>
      <c r="BH9" s="145">
        <v>4</v>
      </c>
      <c r="BI9" s="145">
        <v>3</v>
      </c>
      <c r="BJ9" s="145">
        <v>3</v>
      </c>
      <c r="BK9" s="145">
        <v>3</v>
      </c>
      <c r="BL9" s="145">
        <v>2</v>
      </c>
      <c r="BM9" s="145">
        <v>4</v>
      </c>
      <c r="BN9" s="145">
        <v>3</v>
      </c>
      <c r="BO9" s="145">
        <v>4</v>
      </c>
      <c r="BP9" s="145">
        <v>3</v>
      </c>
      <c r="BQ9" s="145">
        <v>5</v>
      </c>
      <c r="BR9" s="145">
        <v>3</v>
      </c>
      <c r="BS9" s="145">
        <v>5</v>
      </c>
      <c r="BT9" s="145">
        <v>3</v>
      </c>
      <c r="BU9" s="145">
        <v>3</v>
      </c>
      <c r="BV9" s="145">
        <v>3</v>
      </c>
      <c r="BW9" s="145">
        <v>4</v>
      </c>
      <c r="BX9" s="145">
        <v>1</v>
      </c>
      <c r="BY9" s="145">
        <v>3</v>
      </c>
      <c r="BZ9" s="145">
        <v>2</v>
      </c>
      <c r="CA9" s="145">
        <v>4</v>
      </c>
      <c r="CB9" s="145">
        <v>2</v>
      </c>
      <c r="CC9" s="145">
        <v>3</v>
      </c>
      <c r="CD9" s="145">
        <v>1</v>
      </c>
      <c r="CE9" s="145">
        <v>4</v>
      </c>
      <c r="CF9" s="145">
        <v>4</v>
      </c>
      <c r="CG9" s="145">
        <v>4</v>
      </c>
      <c r="CH9" s="145">
        <v>3</v>
      </c>
      <c r="CI9" s="145">
        <v>2</v>
      </c>
      <c r="CJ9" s="145">
        <v>4</v>
      </c>
      <c r="CK9" s="145">
        <v>3</v>
      </c>
      <c r="CL9" s="145">
        <v>2</v>
      </c>
      <c r="CM9" s="145">
        <v>5</v>
      </c>
      <c r="CN9" s="145">
        <v>1</v>
      </c>
      <c r="CO9" s="145">
        <v>3</v>
      </c>
      <c r="CP9" s="145">
        <v>4</v>
      </c>
      <c r="CQ9" s="145">
        <v>2</v>
      </c>
      <c r="CR9" s="145">
        <v>4</v>
      </c>
      <c r="CS9" s="145">
        <v>5</v>
      </c>
      <c r="CT9" s="145">
        <v>4</v>
      </c>
      <c r="CU9" s="145">
        <v>4</v>
      </c>
      <c r="CV9" s="145">
        <v>3</v>
      </c>
      <c r="CW9" s="145">
        <v>2</v>
      </c>
      <c r="CX9" s="145">
        <v>3</v>
      </c>
      <c r="CY9" s="145">
        <v>2</v>
      </c>
      <c r="CZ9" s="145">
        <v>4</v>
      </c>
      <c r="DA9" s="145">
        <v>3</v>
      </c>
      <c r="DB9" s="145">
        <v>3</v>
      </c>
      <c r="DC9" s="145">
        <v>5</v>
      </c>
      <c r="DD9" s="145">
        <v>3</v>
      </c>
      <c r="DE9" s="145">
        <v>2</v>
      </c>
      <c r="DF9" s="145">
        <v>1</v>
      </c>
      <c r="DG9" s="145">
        <v>4</v>
      </c>
      <c r="DH9" s="145">
        <v>3</v>
      </c>
      <c r="DI9" s="145">
        <v>2</v>
      </c>
      <c r="DJ9" s="145">
        <v>3</v>
      </c>
      <c r="DK9" s="145">
        <v>3</v>
      </c>
      <c r="DL9" s="145">
        <v>3</v>
      </c>
      <c r="DM9" s="145">
        <v>3</v>
      </c>
      <c r="DN9" s="145">
        <v>3</v>
      </c>
      <c r="DO9" s="145">
        <v>4</v>
      </c>
      <c r="DP9" s="145">
        <v>4</v>
      </c>
      <c r="DQ9" s="145">
        <v>2</v>
      </c>
      <c r="DR9" s="145">
        <v>3</v>
      </c>
      <c r="DS9" s="145">
        <v>3</v>
      </c>
      <c r="DT9" s="145">
        <v>5</v>
      </c>
      <c r="DU9" s="145">
        <v>3</v>
      </c>
      <c r="DV9" s="145">
        <v>3</v>
      </c>
      <c r="DW9" s="145">
        <v>4</v>
      </c>
      <c r="DX9" s="145">
        <v>3</v>
      </c>
      <c r="DY9" s="145">
        <v>4</v>
      </c>
      <c r="DZ9" s="145">
        <v>3</v>
      </c>
      <c r="EA9" s="145">
        <v>3</v>
      </c>
      <c r="EB9" s="145">
        <v>2</v>
      </c>
      <c r="EC9" s="145">
        <v>4</v>
      </c>
      <c r="ED9" s="145">
        <v>3</v>
      </c>
      <c r="EE9" s="145">
        <v>2</v>
      </c>
      <c r="EF9" s="145">
        <v>2</v>
      </c>
      <c r="EG9" s="145">
        <v>3</v>
      </c>
      <c r="EH9" s="145">
        <v>4</v>
      </c>
      <c r="EI9" s="145">
        <v>3</v>
      </c>
      <c r="EJ9" s="145">
        <v>2</v>
      </c>
      <c r="EK9" s="145">
        <v>3</v>
      </c>
      <c r="EL9" s="145">
        <v>3</v>
      </c>
      <c r="EM9" s="145">
        <v>4</v>
      </c>
      <c r="EN9" s="145">
        <v>3</v>
      </c>
      <c r="EO9" s="145">
        <v>4</v>
      </c>
      <c r="EP9" s="145">
        <v>2</v>
      </c>
      <c r="EQ9" s="145">
        <v>2</v>
      </c>
      <c r="ER9" s="145">
        <v>4</v>
      </c>
      <c r="ES9" s="145">
        <v>3</v>
      </c>
      <c r="ET9" s="145">
        <v>4</v>
      </c>
      <c r="EU9" s="145">
        <v>2</v>
      </c>
      <c r="EV9" s="145">
        <v>4</v>
      </c>
      <c r="EW9" s="145">
        <v>4</v>
      </c>
      <c r="EX9" s="145">
        <v>3</v>
      </c>
      <c r="EY9" s="145">
        <v>3</v>
      </c>
      <c r="EZ9" s="145">
        <v>4</v>
      </c>
      <c r="FA9" s="145">
        <v>3</v>
      </c>
      <c r="FB9" s="145">
        <v>5</v>
      </c>
      <c r="FC9" s="145">
        <v>1</v>
      </c>
      <c r="FD9" s="145">
        <v>3</v>
      </c>
      <c r="FE9" s="145">
        <v>4</v>
      </c>
      <c r="FF9" s="145">
        <v>4</v>
      </c>
      <c r="FG9" s="145">
        <v>2</v>
      </c>
      <c r="FH9" s="145">
        <v>3</v>
      </c>
      <c r="FI9" s="145">
        <v>3</v>
      </c>
      <c r="FJ9" s="145">
        <v>4</v>
      </c>
      <c r="FK9" s="145">
        <v>1</v>
      </c>
      <c r="FL9" s="145">
        <v>3</v>
      </c>
      <c r="FM9" s="145">
        <v>2</v>
      </c>
      <c r="FN9" s="145">
        <v>2</v>
      </c>
      <c r="FO9" s="145">
        <v>2</v>
      </c>
      <c r="FP9" s="145">
        <v>2</v>
      </c>
      <c r="FQ9" s="145">
        <v>2</v>
      </c>
      <c r="FR9" s="145">
        <v>3</v>
      </c>
      <c r="FS9" s="145">
        <v>3</v>
      </c>
      <c r="FT9" s="145">
        <v>2</v>
      </c>
      <c r="FU9" s="145">
        <v>3</v>
      </c>
      <c r="FV9" s="145">
        <v>5</v>
      </c>
      <c r="FW9" s="145">
        <v>3</v>
      </c>
      <c r="FX9" s="145">
        <v>4</v>
      </c>
      <c r="FY9" s="145">
        <v>3</v>
      </c>
      <c r="FZ9" s="145">
        <v>2</v>
      </c>
      <c r="GA9" s="145">
        <v>3</v>
      </c>
      <c r="GB9" s="145">
        <v>4</v>
      </c>
      <c r="GC9" s="145">
        <v>3</v>
      </c>
      <c r="GD9" s="145">
        <v>4</v>
      </c>
      <c r="GE9" s="145">
        <v>4</v>
      </c>
      <c r="GF9" s="145">
        <v>3</v>
      </c>
      <c r="GG9" s="145">
        <v>2</v>
      </c>
      <c r="GH9" s="145">
        <v>3</v>
      </c>
      <c r="GI9" s="145">
        <v>3</v>
      </c>
      <c r="GJ9" s="145">
        <v>1</v>
      </c>
      <c r="GK9" s="145">
        <v>5</v>
      </c>
      <c r="GL9" s="145">
        <v>5</v>
      </c>
      <c r="GM9" s="145">
        <v>1</v>
      </c>
      <c r="GN9" s="145">
        <v>4</v>
      </c>
      <c r="GO9" s="145">
        <v>4</v>
      </c>
      <c r="GP9" s="145">
        <v>2</v>
      </c>
      <c r="GQ9" s="145">
        <v>2</v>
      </c>
      <c r="GR9" s="145">
        <v>3</v>
      </c>
      <c r="GS9" s="145">
        <v>3</v>
      </c>
      <c r="GT9" s="145">
        <v>2</v>
      </c>
      <c r="GU9" s="7">
        <f>AVERAGE(B9:GT9)</f>
        <v>3.0398009950248754</v>
      </c>
      <c r="GW9" s="7">
        <f>COUNTIF($B9:$GT9, 1)</f>
        <v>11</v>
      </c>
      <c r="GX9" s="7">
        <f>COUNTIF($B9:$GT9, 2)</f>
        <v>42</v>
      </c>
      <c r="GY9" s="7">
        <f>COUNTIF($B9:$GT9, 3)</f>
        <v>88</v>
      </c>
      <c r="GZ9" s="7">
        <f>COUNTIF($B9:$GT9, 4)</f>
        <v>48</v>
      </c>
      <c r="HA9" s="7">
        <f>COUNTIF($B9:$GT9, 5)</f>
        <v>12</v>
      </c>
    </row>
    <row r="10" spans="1:209" x14ac:dyDescent="0.25">
      <c r="A10" s="7" t="s">
        <v>588</v>
      </c>
      <c r="B10" s="145">
        <v>4</v>
      </c>
      <c r="C10" s="145">
        <v>3</v>
      </c>
      <c r="D10" s="145">
        <v>3</v>
      </c>
      <c r="E10" s="145">
        <v>4</v>
      </c>
      <c r="F10" s="145">
        <v>3</v>
      </c>
      <c r="G10" s="145">
        <v>1</v>
      </c>
      <c r="H10" s="145">
        <v>3</v>
      </c>
      <c r="I10" s="145">
        <v>4</v>
      </c>
      <c r="J10" s="145">
        <v>3</v>
      </c>
      <c r="K10" s="145">
        <v>3</v>
      </c>
      <c r="L10" s="145">
        <v>4</v>
      </c>
      <c r="M10" s="145">
        <v>4</v>
      </c>
      <c r="N10" s="145">
        <v>5</v>
      </c>
      <c r="O10" s="145">
        <v>4</v>
      </c>
      <c r="P10" s="145">
        <v>4</v>
      </c>
      <c r="Q10" s="145">
        <v>3</v>
      </c>
      <c r="R10" s="145">
        <v>4</v>
      </c>
      <c r="S10" s="145">
        <v>5</v>
      </c>
      <c r="T10" s="145">
        <v>4</v>
      </c>
      <c r="U10" s="145">
        <v>4</v>
      </c>
      <c r="V10" s="145">
        <v>4</v>
      </c>
      <c r="W10" s="145">
        <v>4</v>
      </c>
      <c r="X10" s="145">
        <v>2</v>
      </c>
      <c r="Y10" s="145">
        <v>5</v>
      </c>
      <c r="Z10" s="145">
        <v>5</v>
      </c>
      <c r="AA10" s="145">
        <v>3</v>
      </c>
      <c r="AB10" s="145">
        <v>4</v>
      </c>
      <c r="AC10" s="145">
        <v>3</v>
      </c>
      <c r="AD10" s="145">
        <v>4</v>
      </c>
      <c r="AE10" s="145">
        <v>3</v>
      </c>
      <c r="AF10" s="145">
        <v>4</v>
      </c>
      <c r="AG10" s="145">
        <v>4</v>
      </c>
      <c r="AH10" s="145">
        <v>5</v>
      </c>
      <c r="AI10" s="145">
        <v>5</v>
      </c>
      <c r="AJ10" s="145">
        <v>3</v>
      </c>
      <c r="AK10" s="145">
        <v>3</v>
      </c>
      <c r="AL10" s="145">
        <v>3</v>
      </c>
      <c r="AM10" s="145">
        <v>4</v>
      </c>
      <c r="AN10" s="145">
        <v>4</v>
      </c>
      <c r="AO10" s="145">
        <v>3</v>
      </c>
      <c r="AP10" s="145">
        <v>5</v>
      </c>
      <c r="AQ10" s="145">
        <v>4</v>
      </c>
      <c r="AR10" s="145">
        <v>4</v>
      </c>
      <c r="AS10" s="145">
        <v>4</v>
      </c>
      <c r="AT10" s="145">
        <v>2</v>
      </c>
      <c r="AU10" s="145">
        <v>5</v>
      </c>
      <c r="AV10" s="145">
        <v>3</v>
      </c>
      <c r="AW10" s="145">
        <v>4</v>
      </c>
      <c r="AX10" s="145">
        <v>3</v>
      </c>
      <c r="AY10" s="145">
        <v>4</v>
      </c>
      <c r="AZ10" s="145">
        <v>5</v>
      </c>
      <c r="BA10" s="145">
        <v>3</v>
      </c>
      <c r="BB10" s="145">
        <v>4</v>
      </c>
      <c r="BC10" s="145">
        <v>5</v>
      </c>
      <c r="BD10" s="145">
        <v>3</v>
      </c>
      <c r="BE10" s="145">
        <v>3</v>
      </c>
      <c r="BF10" s="145">
        <v>3</v>
      </c>
      <c r="BG10" s="145">
        <v>4</v>
      </c>
      <c r="BH10" s="145">
        <v>5</v>
      </c>
      <c r="BI10" s="145">
        <v>4</v>
      </c>
      <c r="BJ10" s="145">
        <v>3</v>
      </c>
      <c r="BK10" s="145">
        <v>3</v>
      </c>
      <c r="BL10" s="145">
        <v>3</v>
      </c>
      <c r="BM10" s="145">
        <v>2</v>
      </c>
      <c r="BN10" s="145">
        <v>2</v>
      </c>
      <c r="BO10" s="145">
        <v>4</v>
      </c>
      <c r="BP10" s="145">
        <v>4</v>
      </c>
      <c r="BQ10" s="145">
        <v>5</v>
      </c>
      <c r="BR10" s="145">
        <v>3</v>
      </c>
      <c r="BS10" s="145">
        <v>5</v>
      </c>
      <c r="BT10" s="145">
        <v>3</v>
      </c>
      <c r="BU10" s="145">
        <v>5</v>
      </c>
      <c r="BV10" s="145">
        <v>4</v>
      </c>
      <c r="BW10" s="145">
        <v>3</v>
      </c>
      <c r="BX10" s="145">
        <v>4</v>
      </c>
      <c r="BY10" s="145">
        <v>2</v>
      </c>
      <c r="BZ10" s="145">
        <v>3</v>
      </c>
      <c r="CA10" s="145">
        <v>4</v>
      </c>
      <c r="CB10" s="145">
        <v>3</v>
      </c>
      <c r="CC10" s="145">
        <v>5</v>
      </c>
      <c r="CD10" s="145">
        <v>4</v>
      </c>
      <c r="CE10" s="145">
        <v>3</v>
      </c>
      <c r="CF10" s="145">
        <v>5</v>
      </c>
      <c r="CG10" s="145">
        <v>3</v>
      </c>
      <c r="CH10" s="145">
        <v>3</v>
      </c>
      <c r="CI10" s="145">
        <v>3</v>
      </c>
      <c r="CJ10" s="145">
        <v>2</v>
      </c>
      <c r="CK10" s="145">
        <v>3</v>
      </c>
      <c r="CL10" s="145">
        <v>3</v>
      </c>
      <c r="CM10" s="145">
        <v>2</v>
      </c>
      <c r="CN10" s="145">
        <v>4</v>
      </c>
      <c r="CO10" s="145">
        <v>4</v>
      </c>
      <c r="CP10" s="145">
        <v>3</v>
      </c>
      <c r="CQ10" s="145">
        <v>3</v>
      </c>
      <c r="CR10" s="145">
        <v>4</v>
      </c>
      <c r="CS10" s="145">
        <v>5</v>
      </c>
      <c r="CT10" s="145">
        <v>4</v>
      </c>
      <c r="CU10" s="145">
        <v>3</v>
      </c>
      <c r="CV10" s="145">
        <v>3</v>
      </c>
      <c r="CW10" s="145">
        <v>4</v>
      </c>
      <c r="CX10" s="145">
        <v>5</v>
      </c>
      <c r="CY10" s="145">
        <v>2</v>
      </c>
      <c r="CZ10" s="145">
        <v>5</v>
      </c>
      <c r="DA10" s="145">
        <v>5</v>
      </c>
      <c r="DB10" s="145">
        <v>4</v>
      </c>
      <c r="DC10" s="145">
        <v>3</v>
      </c>
      <c r="DD10" s="145">
        <v>4</v>
      </c>
      <c r="DE10" s="145">
        <v>2</v>
      </c>
      <c r="DF10" s="145">
        <v>2</v>
      </c>
      <c r="DG10" s="145">
        <v>4</v>
      </c>
      <c r="DH10" s="145">
        <v>4</v>
      </c>
      <c r="DI10" s="145">
        <v>4</v>
      </c>
      <c r="DJ10" s="145">
        <v>3</v>
      </c>
      <c r="DK10" s="145">
        <v>4</v>
      </c>
      <c r="DL10" s="145">
        <v>4</v>
      </c>
      <c r="DM10" s="145">
        <v>4</v>
      </c>
      <c r="DN10" s="145">
        <v>3</v>
      </c>
      <c r="DO10" s="145">
        <v>5</v>
      </c>
      <c r="DP10" s="145">
        <v>4</v>
      </c>
      <c r="DQ10" s="145">
        <v>4</v>
      </c>
      <c r="DR10" s="145">
        <v>3</v>
      </c>
      <c r="DS10" s="145">
        <v>3</v>
      </c>
      <c r="DT10" s="145">
        <v>4</v>
      </c>
      <c r="DU10" s="145">
        <v>5</v>
      </c>
      <c r="DV10" s="145">
        <v>3</v>
      </c>
      <c r="DW10" s="145">
        <v>2</v>
      </c>
      <c r="DX10" s="145">
        <v>3</v>
      </c>
      <c r="DY10" s="145">
        <v>3</v>
      </c>
      <c r="DZ10" s="145">
        <v>5</v>
      </c>
      <c r="EA10" s="145">
        <v>5</v>
      </c>
      <c r="EB10" s="145">
        <v>3</v>
      </c>
      <c r="EC10" s="145">
        <v>4</v>
      </c>
      <c r="ED10" s="145">
        <v>4</v>
      </c>
      <c r="EE10" s="145">
        <v>3</v>
      </c>
      <c r="EF10" s="145">
        <v>4</v>
      </c>
      <c r="EG10" s="145">
        <v>3</v>
      </c>
      <c r="EH10" s="145">
        <v>4</v>
      </c>
      <c r="EI10" s="145">
        <v>4</v>
      </c>
      <c r="EJ10" s="145">
        <v>4</v>
      </c>
      <c r="EK10" s="145">
        <v>5</v>
      </c>
      <c r="EL10" s="145">
        <v>4</v>
      </c>
      <c r="EM10" s="145">
        <v>3</v>
      </c>
      <c r="EN10" s="145">
        <v>3</v>
      </c>
      <c r="EO10" s="145">
        <v>3</v>
      </c>
      <c r="EP10" s="145">
        <v>3</v>
      </c>
      <c r="EQ10" s="145">
        <v>5</v>
      </c>
      <c r="ER10" s="145">
        <v>3</v>
      </c>
      <c r="ES10" s="145">
        <v>4</v>
      </c>
      <c r="ET10" s="145">
        <v>4</v>
      </c>
      <c r="EU10" s="145">
        <v>5</v>
      </c>
      <c r="EV10" s="145">
        <v>2</v>
      </c>
      <c r="EW10" s="145">
        <v>5</v>
      </c>
      <c r="EX10" s="145">
        <v>3</v>
      </c>
      <c r="EY10" s="145">
        <v>4</v>
      </c>
      <c r="EZ10" s="145">
        <v>5</v>
      </c>
      <c r="FA10" s="145">
        <v>3</v>
      </c>
      <c r="FB10" s="145">
        <v>5</v>
      </c>
      <c r="FC10" s="145">
        <v>5</v>
      </c>
      <c r="FD10" s="145">
        <v>3</v>
      </c>
      <c r="FE10" s="145">
        <v>4</v>
      </c>
      <c r="FF10" s="145">
        <v>5</v>
      </c>
      <c r="FG10" s="145">
        <v>4</v>
      </c>
      <c r="FH10" s="145">
        <v>4</v>
      </c>
      <c r="FI10" s="145">
        <v>3</v>
      </c>
      <c r="FJ10" s="145">
        <v>2</v>
      </c>
      <c r="FK10" s="145">
        <v>2</v>
      </c>
      <c r="FL10" s="145">
        <v>3</v>
      </c>
      <c r="FM10" s="145">
        <v>4</v>
      </c>
      <c r="FN10" s="145">
        <v>5</v>
      </c>
      <c r="FO10" s="145">
        <v>4</v>
      </c>
      <c r="FP10" s="145">
        <v>3</v>
      </c>
      <c r="FQ10" s="145">
        <v>1</v>
      </c>
      <c r="FR10" s="145">
        <v>4</v>
      </c>
      <c r="FS10" s="145">
        <v>4</v>
      </c>
      <c r="FT10" s="145">
        <v>5</v>
      </c>
      <c r="FU10" s="145">
        <v>4</v>
      </c>
      <c r="FV10" s="145">
        <v>5</v>
      </c>
      <c r="FW10" s="145">
        <v>4</v>
      </c>
      <c r="FX10" s="145">
        <v>3</v>
      </c>
      <c r="FY10" s="145">
        <v>4</v>
      </c>
      <c r="FZ10" s="145">
        <v>3</v>
      </c>
      <c r="GA10" s="145">
        <v>4</v>
      </c>
      <c r="GB10" s="145">
        <v>4</v>
      </c>
      <c r="GC10" s="145">
        <v>2</v>
      </c>
      <c r="GD10" s="145">
        <v>3</v>
      </c>
      <c r="GE10" s="145">
        <v>4</v>
      </c>
      <c r="GF10" s="145">
        <v>4</v>
      </c>
      <c r="GG10" s="145">
        <v>4</v>
      </c>
      <c r="GH10" s="145">
        <v>3</v>
      </c>
      <c r="GI10" s="145">
        <v>2</v>
      </c>
      <c r="GJ10" s="145">
        <v>4</v>
      </c>
      <c r="GK10" s="145">
        <v>5</v>
      </c>
      <c r="GL10" s="145">
        <v>5</v>
      </c>
      <c r="GM10" s="145">
        <v>2</v>
      </c>
      <c r="GN10" s="145">
        <v>4</v>
      </c>
      <c r="GO10" s="145">
        <v>3</v>
      </c>
      <c r="GP10" s="145">
        <v>4</v>
      </c>
      <c r="GQ10" s="145">
        <v>3</v>
      </c>
      <c r="GR10" s="145">
        <v>4</v>
      </c>
      <c r="GS10" s="145">
        <v>2</v>
      </c>
      <c r="GT10" s="145">
        <v>2</v>
      </c>
      <c r="GU10" s="7">
        <f>AVERAGE(B10:GT10)</f>
        <v>3.6368159203980102</v>
      </c>
      <c r="GW10" s="7">
        <f>COUNTIF($B10:$GT10, 1)</f>
        <v>2</v>
      </c>
      <c r="GX10" s="7">
        <f>COUNTIF($B10:$GT10, 2)</f>
        <v>19</v>
      </c>
      <c r="GY10" s="7">
        <f>COUNTIF($B10:$GT10, 3)</f>
        <v>66</v>
      </c>
      <c r="GZ10" s="7">
        <f>COUNTIF($B10:$GT10, 4)</f>
        <v>77</v>
      </c>
      <c r="HA10" s="7">
        <f>COUNTIF($B10:$GT10, 5)</f>
        <v>37</v>
      </c>
    </row>
    <row r="11" spans="1:209" x14ac:dyDescent="0.25">
      <c r="A11" s="7" t="s">
        <v>590</v>
      </c>
      <c r="B11" s="145">
        <v>4</v>
      </c>
      <c r="C11" s="145">
        <v>3</v>
      </c>
      <c r="D11" s="145">
        <v>2</v>
      </c>
      <c r="E11" s="145">
        <v>3</v>
      </c>
      <c r="F11" s="145">
        <v>3</v>
      </c>
      <c r="G11" s="145">
        <v>2</v>
      </c>
      <c r="H11" s="145">
        <v>3</v>
      </c>
      <c r="I11" s="145">
        <v>4</v>
      </c>
      <c r="J11" s="145">
        <v>3</v>
      </c>
      <c r="K11" s="145">
        <v>3</v>
      </c>
      <c r="L11" s="145">
        <v>4</v>
      </c>
      <c r="M11" s="145">
        <v>4</v>
      </c>
      <c r="N11" s="145">
        <v>4</v>
      </c>
      <c r="O11" s="145">
        <v>5</v>
      </c>
      <c r="P11" s="145">
        <v>3</v>
      </c>
      <c r="Q11" s="145">
        <v>3</v>
      </c>
      <c r="R11" s="145">
        <v>3</v>
      </c>
      <c r="S11" s="145">
        <v>4</v>
      </c>
      <c r="T11" s="145">
        <v>4</v>
      </c>
      <c r="U11" s="145">
        <v>5</v>
      </c>
      <c r="V11" s="145">
        <v>3</v>
      </c>
      <c r="W11" s="145">
        <v>4</v>
      </c>
      <c r="X11" s="145">
        <v>3</v>
      </c>
      <c r="Y11" s="145">
        <v>5</v>
      </c>
      <c r="Z11" s="145">
        <v>2</v>
      </c>
      <c r="AA11" s="145">
        <v>3</v>
      </c>
      <c r="AB11" s="145">
        <v>4</v>
      </c>
      <c r="AC11" s="145">
        <v>3</v>
      </c>
      <c r="AD11" s="145">
        <v>4</v>
      </c>
      <c r="AE11" s="145">
        <v>2</v>
      </c>
      <c r="AF11" s="145">
        <v>4</v>
      </c>
      <c r="AG11" s="145">
        <v>4</v>
      </c>
      <c r="AH11" s="145">
        <v>3</v>
      </c>
      <c r="AI11" s="145">
        <v>4</v>
      </c>
      <c r="AJ11" s="145">
        <v>4</v>
      </c>
      <c r="AK11" s="145">
        <v>4</v>
      </c>
      <c r="AL11" s="145">
        <v>3</v>
      </c>
      <c r="AM11" s="145">
        <v>4</v>
      </c>
      <c r="AN11" s="145">
        <v>4</v>
      </c>
      <c r="AO11" s="145">
        <v>4</v>
      </c>
      <c r="AP11" s="145">
        <v>3</v>
      </c>
      <c r="AQ11" s="145">
        <v>4</v>
      </c>
      <c r="AR11" s="145">
        <v>3</v>
      </c>
      <c r="AS11" s="145">
        <v>4</v>
      </c>
      <c r="AT11" s="145">
        <v>2</v>
      </c>
      <c r="AU11" s="145">
        <v>2</v>
      </c>
      <c r="AV11" s="145">
        <v>3</v>
      </c>
      <c r="AW11" s="145">
        <v>3</v>
      </c>
      <c r="AX11" s="145">
        <v>3</v>
      </c>
      <c r="AY11" s="145">
        <v>3</v>
      </c>
      <c r="AZ11" s="145">
        <v>5</v>
      </c>
      <c r="BA11" s="145">
        <v>3</v>
      </c>
      <c r="BB11" s="145">
        <v>3</v>
      </c>
      <c r="BC11" s="145">
        <v>3</v>
      </c>
      <c r="BD11" s="145">
        <v>2</v>
      </c>
      <c r="BE11" s="145">
        <v>3</v>
      </c>
      <c r="BF11" s="145">
        <v>4</v>
      </c>
      <c r="BG11" s="145">
        <v>5</v>
      </c>
      <c r="BH11" s="145">
        <v>4</v>
      </c>
      <c r="BI11" s="145">
        <v>3</v>
      </c>
      <c r="BJ11" s="145">
        <v>4</v>
      </c>
      <c r="BK11" s="145">
        <v>3</v>
      </c>
      <c r="BL11" s="145">
        <v>4</v>
      </c>
      <c r="BM11" s="145">
        <v>4</v>
      </c>
      <c r="BN11" s="145">
        <v>3</v>
      </c>
      <c r="BO11" s="145">
        <v>3</v>
      </c>
      <c r="BP11" s="145">
        <v>4</v>
      </c>
      <c r="BQ11" s="145">
        <v>4</v>
      </c>
      <c r="BR11" s="145">
        <v>4</v>
      </c>
      <c r="BS11" s="145">
        <v>5</v>
      </c>
      <c r="BT11" s="145">
        <v>3</v>
      </c>
      <c r="BU11" s="145">
        <v>4</v>
      </c>
      <c r="BV11" s="145">
        <v>3</v>
      </c>
      <c r="BW11" s="145">
        <v>3</v>
      </c>
      <c r="BX11" s="145">
        <v>4</v>
      </c>
      <c r="BY11" s="145">
        <v>3</v>
      </c>
      <c r="BZ11" s="145">
        <v>3</v>
      </c>
      <c r="CA11" s="145">
        <v>5</v>
      </c>
      <c r="CB11" s="145">
        <v>4</v>
      </c>
      <c r="CC11" s="145">
        <v>3</v>
      </c>
      <c r="CD11" s="145">
        <v>3</v>
      </c>
      <c r="CE11" s="145">
        <v>4</v>
      </c>
      <c r="CF11" s="145">
        <v>5</v>
      </c>
      <c r="CG11" s="145">
        <v>4</v>
      </c>
      <c r="CH11" s="145">
        <v>5</v>
      </c>
      <c r="CI11" s="145">
        <v>4</v>
      </c>
      <c r="CJ11" s="145">
        <v>3</v>
      </c>
      <c r="CK11" s="145">
        <v>3</v>
      </c>
      <c r="CL11" s="145">
        <v>3</v>
      </c>
      <c r="CM11" s="145">
        <v>5</v>
      </c>
      <c r="CN11" s="145">
        <v>4</v>
      </c>
      <c r="CO11" s="145">
        <v>3</v>
      </c>
      <c r="CP11" s="145">
        <v>5</v>
      </c>
      <c r="CQ11" s="145">
        <v>4</v>
      </c>
      <c r="CR11" s="145">
        <v>3</v>
      </c>
      <c r="CS11" s="145">
        <v>5</v>
      </c>
      <c r="CT11" s="145">
        <v>4</v>
      </c>
      <c r="CU11" s="145">
        <v>4</v>
      </c>
      <c r="CV11" s="145">
        <v>4</v>
      </c>
      <c r="CW11" s="145">
        <v>3</v>
      </c>
      <c r="CX11" s="145">
        <v>5</v>
      </c>
      <c r="CY11" s="145">
        <v>4</v>
      </c>
      <c r="CZ11" s="145">
        <v>5</v>
      </c>
      <c r="DA11" s="145">
        <v>5</v>
      </c>
      <c r="DB11" s="145">
        <v>5</v>
      </c>
      <c r="DC11" s="145">
        <v>4</v>
      </c>
      <c r="DD11" s="145">
        <v>3</v>
      </c>
      <c r="DE11" s="145">
        <v>3</v>
      </c>
      <c r="DF11" s="145">
        <v>3</v>
      </c>
      <c r="DG11" s="145">
        <v>3</v>
      </c>
      <c r="DH11" s="145">
        <v>4</v>
      </c>
      <c r="DI11" s="145">
        <v>4</v>
      </c>
      <c r="DJ11" s="145">
        <v>2</v>
      </c>
      <c r="DK11" s="145">
        <v>5</v>
      </c>
      <c r="DL11" s="145">
        <v>5</v>
      </c>
      <c r="DM11" s="145">
        <v>3</v>
      </c>
      <c r="DN11" s="145">
        <v>3</v>
      </c>
      <c r="DO11" s="145">
        <v>5</v>
      </c>
      <c r="DP11" s="145">
        <v>5</v>
      </c>
      <c r="DQ11" s="145">
        <v>4</v>
      </c>
      <c r="DR11" s="145">
        <v>3</v>
      </c>
      <c r="DS11" s="145">
        <v>4</v>
      </c>
      <c r="DT11" s="145">
        <v>5</v>
      </c>
      <c r="DU11" s="145">
        <v>3</v>
      </c>
      <c r="DV11" s="145">
        <v>5</v>
      </c>
      <c r="DW11" s="145">
        <v>4</v>
      </c>
      <c r="DX11" s="145">
        <v>3</v>
      </c>
      <c r="DY11" s="145">
        <v>3</v>
      </c>
      <c r="DZ11" s="145">
        <v>3</v>
      </c>
      <c r="EA11" s="145">
        <v>3</v>
      </c>
      <c r="EB11" s="145">
        <v>4</v>
      </c>
      <c r="EC11" s="145">
        <v>4</v>
      </c>
      <c r="ED11" s="145">
        <v>4</v>
      </c>
      <c r="EE11" s="145">
        <v>3</v>
      </c>
      <c r="EF11" s="145">
        <v>5</v>
      </c>
      <c r="EG11" s="145">
        <v>4</v>
      </c>
      <c r="EH11" s="145">
        <v>3</v>
      </c>
      <c r="EI11" s="145">
        <v>4</v>
      </c>
      <c r="EJ11" s="145">
        <v>4</v>
      </c>
      <c r="EK11" s="145">
        <v>3</v>
      </c>
      <c r="EL11" s="145">
        <v>4</v>
      </c>
      <c r="EM11" s="145">
        <v>4</v>
      </c>
      <c r="EN11" s="145">
        <v>4</v>
      </c>
      <c r="EO11" s="145">
        <v>4</v>
      </c>
      <c r="EP11" s="145">
        <v>4</v>
      </c>
      <c r="EQ11" s="145">
        <v>3</v>
      </c>
      <c r="ER11" s="145">
        <v>2</v>
      </c>
      <c r="ES11" s="145">
        <v>4</v>
      </c>
      <c r="ET11" s="145">
        <v>5</v>
      </c>
      <c r="EU11" s="145">
        <v>4</v>
      </c>
      <c r="EV11" s="145">
        <v>5</v>
      </c>
      <c r="EW11" s="145">
        <v>3</v>
      </c>
      <c r="EX11" s="145">
        <v>3</v>
      </c>
      <c r="EY11" s="145">
        <v>4</v>
      </c>
      <c r="EZ11" s="145">
        <v>4</v>
      </c>
      <c r="FA11" s="145">
        <v>3</v>
      </c>
      <c r="FB11" s="145">
        <v>5</v>
      </c>
      <c r="FC11" s="145">
        <v>2</v>
      </c>
      <c r="FD11" s="145">
        <v>3</v>
      </c>
      <c r="FE11" s="145">
        <v>4</v>
      </c>
      <c r="FF11" s="145">
        <v>5</v>
      </c>
      <c r="FG11" s="145">
        <v>4</v>
      </c>
      <c r="FH11" s="145">
        <v>5</v>
      </c>
      <c r="FI11" s="145">
        <v>2</v>
      </c>
      <c r="FJ11" s="145">
        <v>3</v>
      </c>
      <c r="FK11" s="145">
        <v>2</v>
      </c>
      <c r="FL11" s="145">
        <v>3</v>
      </c>
      <c r="FM11" s="145">
        <v>4</v>
      </c>
      <c r="FN11" s="145">
        <v>4</v>
      </c>
      <c r="FO11" s="145">
        <v>3</v>
      </c>
      <c r="FP11" s="145">
        <v>4</v>
      </c>
      <c r="FQ11" s="145">
        <v>3</v>
      </c>
      <c r="FR11" s="145">
        <v>4</v>
      </c>
      <c r="FS11" s="145">
        <v>4</v>
      </c>
      <c r="FT11" s="145">
        <v>4</v>
      </c>
      <c r="FU11" s="145">
        <v>4</v>
      </c>
      <c r="FV11" s="145">
        <v>5</v>
      </c>
      <c r="FW11" s="145">
        <v>4</v>
      </c>
      <c r="FX11" s="145">
        <v>4</v>
      </c>
      <c r="FY11" s="145">
        <v>3</v>
      </c>
      <c r="FZ11" s="145">
        <v>3</v>
      </c>
      <c r="GA11" s="145">
        <v>3</v>
      </c>
      <c r="GB11" s="145">
        <v>4</v>
      </c>
      <c r="GC11" s="145">
        <v>3</v>
      </c>
      <c r="GD11" s="145">
        <v>4</v>
      </c>
      <c r="GE11" s="145">
        <v>4</v>
      </c>
      <c r="GF11" s="145">
        <v>4</v>
      </c>
      <c r="GG11" s="145">
        <v>3</v>
      </c>
      <c r="GH11" s="145">
        <v>3</v>
      </c>
      <c r="GI11" s="145">
        <v>3</v>
      </c>
      <c r="GJ11" s="145">
        <v>3</v>
      </c>
      <c r="GK11" s="145">
        <v>4</v>
      </c>
      <c r="GL11" s="145">
        <v>5</v>
      </c>
      <c r="GM11" s="145">
        <v>2</v>
      </c>
      <c r="GN11" s="145">
        <v>5</v>
      </c>
      <c r="GO11" s="145">
        <v>5</v>
      </c>
      <c r="GP11" s="145">
        <v>4</v>
      </c>
      <c r="GQ11" s="145">
        <v>3</v>
      </c>
      <c r="GR11" s="145">
        <v>4</v>
      </c>
      <c r="GS11" s="145">
        <v>4</v>
      </c>
      <c r="GT11" s="145">
        <v>2</v>
      </c>
      <c r="GU11" s="7">
        <f>AVERAGE(B11:GT11)</f>
        <v>3.6467661691542288</v>
      </c>
      <c r="GW11" s="7">
        <f>COUNTIF($B11:$GT11, 1)</f>
        <v>0</v>
      </c>
      <c r="GX11" s="7">
        <f>COUNTIF($B11:$GT11, 2)</f>
        <v>14</v>
      </c>
      <c r="GY11" s="7">
        <f>COUNTIF($B11:$GT11, 3)</f>
        <v>75</v>
      </c>
      <c r="GZ11" s="7">
        <f>COUNTIF($B11:$GT11, 4)</f>
        <v>80</v>
      </c>
      <c r="HA11" s="7">
        <f>COUNTIF($B11:$GT11, 5)</f>
        <v>32</v>
      </c>
    </row>
    <row r="12" spans="1:209" x14ac:dyDescent="0.25">
      <c r="A12" s="7" t="s">
        <v>593</v>
      </c>
      <c r="B12" s="145">
        <v>4</v>
      </c>
      <c r="C12" s="145">
        <v>2</v>
      </c>
      <c r="D12" s="145">
        <v>4</v>
      </c>
      <c r="E12" s="145">
        <v>4</v>
      </c>
      <c r="F12" s="145">
        <v>4</v>
      </c>
      <c r="G12" s="145">
        <v>4</v>
      </c>
      <c r="H12" s="145">
        <v>3</v>
      </c>
      <c r="I12" s="145">
        <v>4</v>
      </c>
      <c r="J12" s="145">
        <v>5</v>
      </c>
      <c r="K12" s="145">
        <v>3</v>
      </c>
      <c r="L12" s="145">
        <v>4</v>
      </c>
      <c r="M12" s="145">
        <v>5</v>
      </c>
      <c r="N12" s="145">
        <v>4</v>
      </c>
      <c r="O12" s="145">
        <v>4</v>
      </c>
      <c r="P12" s="145">
        <v>4</v>
      </c>
      <c r="Q12" s="145">
        <v>3</v>
      </c>
      <c r="R12" s="145">
        <v>5</v>
      </c>
      <c r="S12" s="145">
        <v>4</v>
      </c>
      <c r="T12" s="145">
        <v>2</v>
      </c>
      <c r="U12" s="145">
        <v>4</v>
      </c>
      <c r="V12" s="145">
        <v>3</v>
      </c>
      <c r="W12" s="145">
        <v>4</v>
      </c>
      <c r="X12" s="145">
        <v>4</v>
      </c>
      <c r="Y12" s="145">
        <v>5</v>
      </c>
      <c r="Z12" s="145">
        <v>5</v>
      </c>
      <c r="AA12" s="145">
        <v>5</v>
      </c>
      <c r="AB12" s="145">
        <v>4</v>
      </c>
      <c r="AC12" s="145">
        <v>4</v>
      </c>
      <c r="AD12" s="145">
        <v>4</v>
      </c>
      <c r="AE12" s="145">
        <v>3</v>
      </c>
      <c r="AF12" s="145">
        <v>4</v>
      </c>
      <c r="AG12" s="145">
        <v>5</v>
      </c>
      <c r="AH12" s="145">
        <v>5</v>
      </c>
      <c r="AI12" s="145">
        <v>4</v>
      </c>
      <c r="AJ12" s="145">
        <v>4</v>
      </c>
      <c r="AK12" s="145">
        <v>3</v>
      </c>
      <c r="AL12" s="145">
        <v>4</v>
      </c>
      <c r="AM12" s="145">
        <v>4</v>
      </c>
      <c r="AN12" s="145">
        <v>4</v>
      </c>
      <c r="AO12" s="145">
        <v>4</v>
      </c>
      <c r="AP12" s="145">
        <v>5</v>
      </c>
      <c r="AQ12" s="145">
        <v>5</v>
      </c>
      <c r="AR12" s="145">
        <v>5</v>
      </c>
      <c r="AS12" s="145">
        <v>3</v>
      </c>
      <c r="AT12" s="145">
        <v>3</v>
      </c>
      <c r="AU12" s="145">
        <v>4</v>
      </c>
      <c r="AV12" s="145">
        <v>4</v>
      </c>
      <c r="AW12" s="145">
        <v>4</v>
      </c>
      <c r="AX12" s="145">
        <v>4</v>
      </c>
      <c r="AY12" s="145">
        <v>4</v>
      </c>
      <c r="AZ12" s="145">
        <v>3</v>
      </c>
      <c r="BA12" s="145">
        <v>4</v>
      </c>
      <c r="BB12" s="145">
        <v>5</v>
      </c>
      <c r="BC12" s="145">
        <v>4</v>
      </c>
      <c r="BD12" s="145">
        <v>4</v>
      </c>
      <c r="BE12" s="145">
        <v>3</v>
      </c>
      <c r="BF12" s="145">
        <v>4</v>
      </c>
      <c r="BG12" s="145">
        <v>5</v>
      </c>
      <c r="BH12" s="145">
        <v>5</v>
      </c>
      <c r="BI12" s="145">
        <v>4</v>
      </c>
      <c r="BJ12" s="145">
        <v>4</v>
      </c>
      <c r="BK12" s="145">
        <v>4</v>
      </c>
      <c r="BL12" s="145">
        <v>4</v>
      </c>
      <c r="BM12" s="145">
        <v>5</v>
      </c>
      <c r="BN12" s="145">
        <v>4</v>
      </c>
      <c r="BO12" s="145">
        <v>3</v>
      </c>
      <c r="BP12" s="145">
        <v>4</v>
      </c>
      <c r="BQ12" s="145">
        <v>5</v>
      </c>
      <c r="BR12" s="145">
        <v>4</v>
      </c>
      <c r="BS12" s="145">
        <v>5</v>
      </c>
      <c r="BT12" s="145">
        <v>3</v>
      </c>
      <c r="BU12" s="145">
        <v>2</v>
      </c>
      <c r="BV12" s="145">
        <v>5</v>
      </c>
      <c r="BW12" s="145">
        <v>4</v>
      </c>
      <c r="BX12" s="145">
        <v>5</v>
      </c>
      <c r="BY12" s="145">
        <v>4</v>
      </c>
      <c r="BZ12" s="145">
        <v>5</v>
      </c>
      <c r="CA12" s="145">
        <v>4</v>
      </c>
      <c r="CB12" s="145">
        <v>4</v>
      </c>
      <c r="CC12" s="145">
        <v>4</v>
      </c>
      <c r="CD12" s="145">
        <v>5</v>
      </c>
      <c r="CE12" s="145">
        <v>4</v>
      </c>
      <c r="CF12" s="145">
        <v>5</v>
      </c>
      <c r="CG12" s="145">
        <v>4</v>
      </c>
      <c r="CH12" s="145">
        <v>3</v>
      </c>
      <c r="CI12" s="145">
        <v>3</v>
      </c>
      <c r="CJ12" s="145">
        <v>4</v>
      </c>
      <c r="CK12" s="145">
        <v>5</v>
      </c>
      <c r="CL12" s="145">
        <v>4</v>
      </c>
      <c r="CM12" s="145">
        <v>5</v>
      </c>
      <c r="CN12" s="145">
        <v>3</v>
      </c>
      <c r="CO12" s="145">
        <v>3</v>
      </c>
      <c r="CP12" s="145">
        <v>5</v>
      </c>
      <c r="CQ12" s="145">
        <v>4</v>
      </c>
      <c r="CR12" s="145">
        <v>4</v>
      </c>
      <c r="CS12" s="145">
        <v>5</v>
      </c>
      <c r="CT12" s="145">
        <v>4</v>
      </c>
      <c r="CU12" s="145">
        <v>5</v>
      </c>
      <c r="CV12" s="145">
        <v>4</v>
      </c>
      <c r="CW12" s="145">
        <v>3</v>
      </c>
      <c r="CX12" s="145">
        <v>5</v>
      </c>
      <c r="CY12" s="145">
        <v>4</v>
      </c>
      <c r="CZ12" s="145">
        <v>5</v>
      </c>
      <c r="DA12" s="145">
        <v>4</v>
      </c>
      <c r="DB12" s="145">
        <v>4</v>
      </c>
      <c r="DC12" s="145">
        <v>5</v>
      </c>
      <c r="DD12" s="145">
        <v>3</v>
      </c>
      <c r="DE12" s="145">
        <v>3</v>
      </c>
      <c r="DF12" s="145">
        <v>2</v>
      </c>
      <c r="DG12" s="145">
        <v>3</v>
      </c>
      <c r="DH12" s="145">
        <v>5</v>
      </c>
      <c r="DI12" s="145">
        <v>4</v>
      </c>
      <c r="DJ12" s="145">
        <v>3</v>
      </c>
      <c r="DK12" s="145">
        <v>4</v>
      </c>
      <c r="DL12" s="145">
        <v>4</v>
      </c>
      <c r="DM12" s="145">
        <v>4</v>
      </c>
      <c r="DN12" s="145">
        <v>4</v>
      </c>
      <c r="DO12" s="145">
        <v>5</v>
      </c>
      <c r="DP12" s="145">
        <v>5</v>
      </c>
      <c r="DQ12" s="145">
        <v>4</v>
      </c>
      <c r="DR12" s="145">
        <v>4</v>
      </c>
      <c r="DS12" s="145">
        <v>5</v>
      </c>
      <c r="DT12" s="145">
        <v>4</v>
      </c>
      <c r="DU12" s="145">
        <v>5</v>
      </c>
      <c r="DV12" s="145">
        <v>5</v>
      </c>
      <c r="DW12" s="145">
        <v>5</v>
      </c>
      <c r="DX12" s="145">
        <v>3</v>
      </c>
      <c r="DY12" s="145">
        <v>4</v>
      </c>
      <c r="DZ12" s="145">
        <v>4</v>
      </c>
      <c r="EA12" s="145">
        <v>3</v>
      </c>
      <c r="EB12" s="145">
        <v>4</v>
      </c>
      <c r="EC12" s="145">
        <v>4</v>
      </c>
      <c r="ED12" s="145">
        <v>5</v>
      </c>
      <c r="EE12" s="145">
        <v>5</v>
      </c>
      <c r="EF12" s="145">
        <v>5</v>
      </c>
      <c r="EG12" s="145">
        <v>4</v>
      </c>
      <c r="EH12" s="145">
        <v>4</v>
      </c>
      <c r="EI12" s="145">
        <v>5</v>
      </c>
      <c r="EJ12" s="145">
        <v>4</v>
      </c>
      <c r="EK12" s="145">
        <v>5</v>
      </c>
      <c r="EL12" s="145">
        <v>4</v>
      </c>
      <c r="EM12" s="145">
        <v>5</v>
      </c>
      <c r="EN12" s="145">
        <v>4</v>
      </c>
      <c r="EO12" s="145">
        <v>4</v>
      </c>
      <c r="EP12" s="145">
        <v>4</v>
      </c>
      <c r="EQ12" s="145">
        <v>5</v>
      </c>
      <c r="ER12" s="145">
        <v>5</v>
      </c>
      <c r="ES12" s="145">
        <v>4</v>
      </c>
      <c r="ET12" s="145">
        <v>5</v>
      </c>
      <c r="EU12" s="145">
        <v>4</v>
      </c>
      <c r="EV12" s="145">
        <v>5</v>
      </c>
      <c r="EW12" s="145">
        <v>4</v>
      </c>
      <c r="EX12" s="145">
        <v>5</v>
      </c>
      <c r="EY12" s="145">
        <v>4</v>
      </c>
      <c r="EZ12" s="145">
        <v>5</v>
      </c>
      <c r="FA12" s="145">
        <v>4</v>
      </c>
      <c r="FB12" s="145">
        <v>5</v>
      </c>
      <c r="FC12" s="145">
        <v>3</v>
      </c>
      <c r="FD12" s="145">
        <v>4</v>
      </c>
      <c r="FE12" s="145">
        <v>3</v>
      </c>
      <c r="FF12" s="145">
        <v>5</v>
      </c>
      <c r="FG12" s="145">
        <v>4</v>
      </c>
      <c r="FH12" s="145">
        <v>3</v>
      </c>
      <c r="FI12" s="145">
        <v>5</v>
      </c>
      <c r="FJ12" s="145">
        <v>4</v>
      </c>
      <c r="FK12" s="145">
        <v>5</v>
      </c>
      <c r="FL12" s="145">
        <v>4</v>
      </c>
      <c r="FM12" s="145">
        <v>4</v>
      </c>
      <c r="FN12" s="145">
        <v>5</v>
      </c>
      <c r="FO12" s="145">
        <v>4</v>
      </c>
      <c r="FP12" s="145">
        <v>4</v>
      </c>
      <c r="FQ12" s="145">
        <v>5</v>
      </c>
      <c r="FR12" s="145">
        <v>4</v>
      </c>
      <c r="FS12" s="145">
        <v>4</v>
      </c>
      <c r="FT12" s="145">
        <v>5</v>
      </c>
      <c r="FU12" s="145">
        <v>4</v>
      </c>
      <c r="FV12" s="145">
        <v>5</v>
      </c>
      <c r="FW12" s="145">
        <v>3</v>
      </c>
      <c r="FX12" s="145">
        <v>4</v>
      </c>
      <c r="FY12" s="145">
        <v>4</v>
      </c>
      <c r="FZ12" s="145">
        <v>5</v>
      </c>
      <c r="GA12" s="145">
        <v>4</v>
      </c>
      <c r="GB12" s="145">
        <v>3</v>
      </c>
      <c r="GC12" s="145">
        <v>4</v>
      </c>
      <c r="GD12" s="145">
        <v>5</v>
      </c>
      <c r="GE12" s="145">
        <v>4</v>
      </c>
      <c r="GF12" s="145">
        <v>4</v>
      </c>
      <c r="GG12" s="145">
        <v>4</v>
      </c>
      <c r="GH12" s="145">
        <v>4</v>
      </c>
      <c r="GI12" s="145">
        <v>3</v>
      </c>
      <c r="GJ12" s="145">
        <v>5</v>
      </c>
      <c r="GK12" s="145">
        <v>4</v>
      </c>
      <c r="GL12" s="145">
        <v>5</v>
      </c>
      <c r="GM12" s="145">
        <v>5</v>
      </c>
      <c r="GN12" s="145">
        <v>5</v>
      </c>
      <c r="GO12" s="145">
        <v>5</v>
      </c>
      <c r="GP12" s="145">
        <v>4</v>
      </c>
      <c r="GQ12" s="145">
        <v>3</v>
      </c>
      <c r="GR12" s="145">
        <v>4</v>
      </c>
      <c r="GS12" s="145">
        <v>4</v>
      </c>
      <c r="GT12" s="145">
        <v>3</v>
      </c>
      <c r="GU12" s="7">
        <f>AVERAGE(B12:GT12)</f>
        <v>4.1243781094527368</v>
      </c>
      <c r="GW12" s="7">
        <f>COUNTIF($B12:$GT12, 1)</f>
        <v>0</v>
      </c>
      <c r="GX12" s="7">
        <f>COUNTIF($B12:$GT12, 2)</f>
        <v>4</v>
      </c>
      <c r="GY12" s="7">
        <f>COUNTIF($B12:$GT12, 3)</f>
        <v>31</v>
      </c>
      <c r="GZ12" s="7">
        <f>COUNTIF($B12:$GT12, 4)</f>
        <v>102</v>
      </c>
      <c r="HA12" s="7">
        <f>COUNTIF($B12:$GT12, 5)</f>
        <v>64</v>
      </c>
    </row>
    <row r="13" spans="1:209" x14ac:dyDescent="0.25">
      <c r="A13" s="7" t="s">
        <v>595</v>
      </c>
      <c r="B13" s="145">
        <v>4</v>
      </c>
      <c r="C13" s="145">
        <v>4</v>
      </c>
      <c r="D13" s="145">
        <v>4</v>
      </c>
      <c r="E13" s="145">
        <v>4</v>
      </c>
      <c r="F13" s="145">
        <v>4</v>
      </c>
      <c r="G13" s="145">
        <v>3</v>
      </c>
      <c r="H13" s="145">
        <v>5</v>
      </c>
      <c r="I13" s="145">
        <v>5</v>
      </c>
      <c r="J13" s="145">
        <v>5</v>
      </c>
      <c r="K13" s="145">
        <v>5</v>
      </c>
      <c r="L13" s="145">
        <v>5</v>
      </c>
      <c r="M13" s="145">
        <v>5</v>
      </c>
      <c r="N13" s="145">
        <v>4</v>
      </c>
      <c r="O13" s="145">
        <v>5</v>
      </c>
      <c r="P13" s="145">
        <v>5</v>
      </c>
      <c r="Q13" s="145">
        <v>5</v>
      </c>
      <c r="R13" s="145">
        <v>4</v>
      </c>
      <c r="S13" s="145">
        <v>5</v>
      </c>
      <c r="T13" s="145">
        <v>4</v>
      </c>
      <c r="U13" s="145">
        <v>4</v>
      </c>
      <c r="V13" s="145">
        <v>4</v>
      </c>
      <c r="W13" s="145">
        <v>5</v>
      </c>
      <c r="X13" s="145">
        <v>4</v>
      </c>
      <c r="Y13" s="145">
        <v>5</v>
      </c>
      <c r="Z13" s="145">
        <v>5</v>
      </c>
      <c r="AA13" s="145">
        <v>5</v>
      </c>
      <c r="AB13" s="145">
        <v>4</v>
      </c>
      <c r="AC13" s="145">
        <v>4</v>
      </c>
      <c r="AD13" s="145">
        <v>5</v>
      </c>
      <c r="AE13" s="145">
        <v>3</v>
      </c>
      <c r="AF13" s="145">
        <v>4</v>
      </c>
      <c r="AG13" s="145">
        <v>5</v>
      </c>
      <c r="AH13" s="145">
        <v>5</v>
      </c>
      <c r="AI13" s="145">
        <v>4</v>
      </c>
      <c r="AJ13" s="145">
        <v>5</v>
      </c>
      <c r="AK13" s="145">
        <v>5</v>
      </c>
      <c r="AL13" s="145">
        <v>5</v>
      </c>
      <c r="AM13" s="145">
        <v>4</v>
      </c>
      <c r="AN13" s="145">
        <v>4</v>
      </c>
      <c r="AO13" s="145">
        <v>4</v>
      </c>
      <c r="AP13" s="145">
        <v>5</v>
      </c>
      <c r="AQ13" s="145">
        <v>4</v>
      </c>
      <c r="AR13" s="145">
        <v>4</v>
      </c>
      <c r="AS13" s="145">
        <v>4</v>
      </c>
      <c r="AT13" s="145">
        <v>3</v>
      </c>
      <c r="AU13" s="145">
        <v>5</v>
      </c>
      <c r="AV13" s="145">
        <v>4</v>
      </c>
      <c r="AW13" s="145">
        <v>5</v>
      </c>
      <c r="AX13" s="145">
        <v>3</v>
      </c>
      <c r="AY13" s="145">
        <v>5</v>
      </c>
      <c r="AZ13" s="145">
        <v>5</v>
      </c>
      <c r="BA13" s="145">
        <v>4</v>
      </c>
      <c r="BB13" s="145">
        <v>5</v>
      </c>
      <c r="BC13" s="145">
        <v>5</v>
      </c>
      <c r="BD13" s="145">
        <v>5</v>
      </c>
      <c r="BE13" s="145">
        <v>4</v>
      </c>
      <c r="BF13" s="145">
        <v>4</v>
      </c>
      <c r="BG13" s="145">
        <v>5</v>
      </c>
      <c r="BH13" s="145">
        <v>5</v>
      </c>
      <c r="BI13" s="145">
        <v>5</v>
      </c>
      <c r="BJ13" s="145">
        <v>4</v>
      </c>
      <c r="BK13" s="145">
        <v>4</v>
      </c>
      <c r="BL13" s="145">
        <v>4</v>
      </c>
      <c r="BM13" s="145">
        <v>5</v>
      </c>
      <c r="BN13" s="145">
        <v>4</v>
      </c>
      <c r="BO13" s="145">
        <v>3</v>
      </c>
      <c r="BP13" s="145">
        <v>5</v>
      </c>
      <c r="BQ13" s="145">
        <v>5</v>
      </c>
      <c r="BR13" s="145">
        <v>4</v>
      </c>
      <c r="BS13" s="145">
        <v>5</v>
      </c>
      <c r="BT13" s="145">
        <v>3</v>
      </c>
      <c r="BU13" s="145">
        <v>4</v>
      </c>
      <c r="BV13" s="145">
        <v>4</v>
      </c>
      <c r="BW13" s="145">
        <v>4</v>
      </c>
      <c r="BX13" s="145">
        <v>4</v>
      </c>
      <c r="BY13" s="145">
        <v>4</v>
      </c>
      <c r="BZ13" s="145">
        <v>5</v>
      </c>
      <c r="CA13" s="145">
        <v>5</v>
      </c>
      <c r="CB13" s="145">
        <v>4</v>
      </c>
      <c r="CC13" s="145">
        <v>3</v>
      </c>
      <c r="CD13" s="145">
        <v>5</v>
      </c>
      <c r="CE13" s="145">
        <v>3</v>
      </c>
      <c r="CF13" s="145">
        <v>5</v>
      </c>
      <c r="CG13" s="145">
        <v>5</v>
      </c>
      <c r="CH13" s="145">
        <v>5</v>
      </c>
      <c r="CI13" s="145">
        <v>3</v>
      </c>
      <c r="CJ13" s="145">
        <v>4</v>
      </c>
      <c r="CK13" s="145">
        <v>5</v>
      </c>
      <c r="CL13" s="145">
        <v>4</v>
      </c>
      <c r="CM13" s="145">
        <v>4</v>
      </c>
      <c r="CN13" s="145">
        <v>5</v>
      </c>
      <c r="CO13" s="145">
        <v>4</v>
      </c>
      <c r="CP13" s="145">
        <v>5</v>
      </c>
      <c r="CQ13" s="145">
        <v>5</v>
      </c>
      <c r="CR13" s="145">
        <v>4</v>
      </c>
      <c r="CS13" s="145">
        <v>5</v>
      </c>
      <c r="CT13" s="145">
        <v>4</v>
      </c>
      <c r="CU13" s="145">
        <v>5</v>
      </c>
      <c r="CV13" s="145">
        <v>4</v>
      </c>
      <c r="CW13" s="145">
        <v>3</v>
      </c>
      <c r="CX13" s="145">
        <v>5</v>
      </c>
      <c r="CY13" s="145">
        <v>4</v>
      </c>
      <c r="CZ13" s="145">
        <v>5</v>
      </c>
      <c r="DA13" s="145">
        <v>3</v>
      </c>
      <c r="DB13" s="145">
        <v>5</v>
      </c>
      <c r="DC13" s="145">
        <v>5</v>
      </c>
      <c r="DD13" s="145">
        <v>4</v>
      </c>
      <c r="DE13" s="145">
        <v>3</v>
      </c>
      <c r="DF13" s="145">
        <v>5</v>
      </c>
      <c r="DG13" s="145">
        <v>4</v>
      </c>
      <c r="DH13" s="145">
        <v>5</v>
      </c>
      <c r="DI13" s="145">
        <v>4</v>
      </c>
      <c r="DJ13" s="145">
        <v>4</v>
      </c>
      <c r="DK13" s="145">
        <v>5</v>
      </c>
      <c r="DL13" s="145">
        <v>4</v>
      </c>
      <c r="DM13" s="145">
        <v>3</v>
      </c>
      <c r="DN13" s="145">
        <v>4</v>
      </c>
      <c r="DO13" s="145">
        <v>5</v>
      </c>
      <c r="DP13" s="145">
        <v>5</v>
      </c>
      <c r="DQ13" s="145">
        <v>5</v>
      </c>
      <c r="DR13" s="145">
        <v>4</v>
      </c>
      <c r="DS13" s="145">
        <v>5</v>
      </c>
      <c r="DT13" s="145">
        <v>5</v>
      </c>
      <c r="DU13" s="145">
        <v>4</v>
      </c>
      <c r="DV13" s="145">
        <v>5</v>
      </c>
      <c r="DW13" s="145">
        <v>5</v>
      </c>
      <c r="DX13" s="145">
        <v>4</v>
      </c>
      <c r="DY13" s="145">
        <v>5</v>
      </c>
      <c r="DZ13" s="145">
        <v>5</v>
      </c>
      <c r="EA13" s="145">
        <v>3</v>
      </c>
      <c r="EB13" s="145">
        <v>5</v>
      </c>
      <c r="EC13" s="145">
        <v>4</v>
      </c>
      <c r="ED13" s="145">
        <v>4</v>
      </c>
      <c r="EE13" s="145">
        <v>4</v>
      </c>
      <c r="EF13" s="145">
        <v>5</v>
      </c>
      <c r="EG13" s="145">
        <v>4</v>
      </c>
      <c r="EH13" s="145">
        <v>5</v>
      </c>
      <c r="EI13" s="145">
        <v>5</v>
      </c>
      <c r="EJ13" s="145">
        <v>4</v>
      </c>
      <c r="EK13" s="145">
        <v>4</v>
      </c>
      <c r="EL13" s="145">
        <v>4</v>
      </c>
      <c r="EM13" s="145">
        <v>4</v>
      </c>
      <c r="EN13" s="145">
        <v>4</v>
      </c>
      <c r="EO13" s="145">
        <v>4</v>
      </c>
      <c r="EP13" s="145">
        <v>5</v>
      </c>
      <c r="EQ13" s="145">
        <v>3</v>
      </c>
      <c r="ER13" s="145">
        <v>4</v>
      </c>
      <c r="ES13" s="145">
        <v>4</v>
      </c>
      <c r="ET13" s="145">
        <v>5</v>
      </c>
      <c r="EU13" s="145">
        <v>4</v>
      </c>
      <c r="EV13" s="145">
        <v>4</v>
      </c>
      <c r="EW13" s="145">
        <v>4</v>
      </c>
      <c r="EX13" s="145">
        <v>4</v>
      </c>
      <c r="EY13" s="145">
        <v>4</v>
      </c>
      <c r="EZ13" s="145">
        <v>5</v>
      </c>
      <c r="FA13" s="145">
        <v>4</v>
      </c>
      <c r="FB13" s="145">
        <v>5</v>
      </c>
      <c r="FC13" s="145">
        <v>5</v>
      </c>
      <c r="FD13" s="145">
        <v>4</v>
      </c>
      <c r="FE13" s="145">
        <v>3</v>
      </c>
      <c r="FF13" s="145">
        <v>5</v>
      </c>
      <c r="FG13" s="145">
        <v>4</v>
      </c>
      <c r="FH13" s="145">
        <v>5</v>
      </c>
      <c r="FI13" s="145">
        <v>4</v>
      </c>
      <c r="FJ13" s="145">
        <v>5</v>
      </c>
      <c r="FK13" s="145">
        <v>3</v>
      </c>
      <c r="FL13" s="145">
        <v>4</v>
      </c>
      <c r="FM13" s="145">
        <v>4</v>
      </c>
      <c r="FN13" s="145">
        <v>5</v>
      </c>
      <c r="FO13" s="145">
        <v>5</v>
      </c>
      <c r="FP13" s="145">
        <v>5</v>
      </c>
      <c r="FQ13" s="145">
        <v>3</v>
      </c>
      <c r="FR13" s="145">
        <v>5</v>
      </c>
      <c r="FS13" s="145">
        <v>4</v>
      </c>
      <c r="FT13" s="145">
        <v>4</v>
      </c>
      <c r="FU13" s="145">
        <v>3</v>
      </c>
      <c r="FV13" s="145">
        <v>5</v>
      </c>
      <c r="FW13" s="145">
        <v>3</v>
      </c>
      <c r="FX13" s="145">
        <v>4</v>
      </c>
      <c r="FY13" s="145">
        <v>5</v>
      </c>
      <c r="FZ13" s="145">
        <v>5</v>
      </c>
      <c r="GA13" s="145">
        <v>3</v>
      </c>
      <c r="GB13" s="145">
        <v>4</v>
      </c>
      <c r="GC13" s="145">
        <v>4</v>
      </c>
      <c r="GD13" s="145">
        <v>4</v>
      </c>
      <c r="GE13" s="145">
        <v>4</v>
      </c>
      <c r="GF13" s="145">
        <v>4</v>
      </c>
      <c r="GG13" s="145">
        <v>3</v>
      </c>
      <c r="GH13" s="145">
        <v>4</v>
      </c>
      <c r="GI13" s="145">
        <v>4</v>
      </c>
      <c r="GJ13" s="145">
        <v>3</v>
      </c>
      <c r="GK13" s="145">
        <v>5</v>
      </c>
      <c r="GL13" s="145">
        <v>5</v>
      </c>
      <c r="GM13" s="145">
        <v>2</v>
      </c>
      <c r="GN13" s="145">
        <v>5</v>
      </c>
      <c r="GO13" s="145">
        <v>5</v>
      </c>
      <c r="GP13" s="145">
        <v>4</v>
      </c>
      <c r="GQ13" s="145">
        <v>4</v>
      </c>
      <c r="GR13" s="145">
        <v>4</v>
      </c>
      <c r="GS13" s="145">
        <v>4</v>
      </c>
      <c r="GT13" s="145">
        <v>4</v>
      </c>
      <c r="GU13" s="7">
        <f>AVERAGE(B13:GT13)</f>
        <v>4.3034825870646767</v>
      </c>
      <c r="GW13" s="7">
        <f>COUNTIF($B13:$GT13, 1)</f>
        <v>0</v>
      </c>
      <c r="GX13" s="7">
        <f>COUNTIF($B13:$GT13, 2)</f>
        <v>1</v>
      </c>
      <c r="GY13" s="7">
        <f>COUNTIF($B13:$GT13, 3)</f>
        <v>23</v>
      </c>
      <c r="GZ13" s="7">
        <f>COUNTIF($B13:$GT13, 4)</f>
        <v>91</v>
      </c>
      <c r="HA13" s="7">
        <f>COUNTIF($B13:$GT13, 5)</f>
        <v>86</v>
      </c>
    </row>
    <row r="14" spans="1:209" x14ac:dyDescent="0.25">
      <c r="A14" s="7" t="s">
        <v>597</v>
      </c>
      <c r="B14" s="145">
        <v>4</v>
      </c>
      <c r="C14" s="145">
        <v>3</v>
      </c>
      <c r="D14" s="145">
        <v>4</v>
      </c>
      <c r="E14" s="145">
        <v>4</v>
      </c>
      <c r="F14" s="145">
        <v>3</v>
      </c>
      <c r="G14" s="145">
        <v>3</v>
      </c>
      <c r="H14" s="145">
        <v>4</v>
      </c>
      <c r="I14" s="145">
        <v>4</v>
      </c>
      <c r="J14" s="145">
        <v>4</v>
      </c>
      <c r="K14" s="145">
        <v>3</v>
      </c>
      <c r="L14" s="145">
        <v>4</v>
      </c>
      <c r="M14" s="145">
        <v>3</v>
      </c>
      <c r="N14" s="145">
        <v>4</v>
      </c>
      <c r="O14" s="145">
        <v>4</v>
      </c>
      <c r="P14" s="145">
        <v>4</v>
      </c>
      <c r="Q14" s="145">
        <v>3</v>
      </c>
      <c r="R14" s="145">
        <v>4</v>
      </c>
      <c r="S14" s="145">
        <v>3</v>
      </c>
      <c r="T14" s="145">
        <v>4</v>
      </c>
      <c r="U14" s="145">
        <v>3</v>
      </c>
      <c r="V14" s="145">
        <v>3</v>
      </c>
      <c r="W14" s="145">
        <v>3</v>
      </c>
      <c r="X14" s="145">
        <v>3</v>
      </c>
      <c r="Y14" s="145">
        <v>5</v>
      </c>
      <c r="Z14" s="145">
        <v>3</v>
      </c>
      <c r="AA14" s="145">
        <v>4</v>
      </c>
      <c r="AB14" s="145">
        <v>4</v>
      </c>
      <c r="AC14" s="145">
        <v>3</v>
      </c>
      <c r="AD14" s="145">
        <v>2</v>
      </c>
      <c r="AE14" s="145">
        <v>2</v>
      </c>
      <c r="AF14" s="145">
        <v>4</v>
      </c>
      <c r="AG14" s="145">
        <v>5</v>
      </c>
      <c r="AH14" s="145">
        <v>3</v>
      </c>
      <c r="AI14" s="145">
        <v>4</v>
      </c>
      <c r="AJ14" s="145">
        <v>4</v>
      </c>
      <c r="AK14" s="145">
        <v>3</v>
      </c>
      <c r="AL14" s="145">
        <v>4</v>
      </c>
      <c r="AM14" s="145">
        <v>4</v>
      </c>
      <c r="AN14" s="145">
        <v>4</v>
      </c>
      <c r="AO14" s="145">
        <v>4</v>
      </c>
      <c r="AP14" s="145">
        <v>3</v>
      </c>
      <c r="AQ14" s="145">
        <v>4</v>
      </c>
      <c r="AR14" s="145">
        <v>3</v>
      </c>
      <c r="AS14" s="145">
        <v>5</v>
      </c>
      <c r="AT14" s="145">
        <v>2</v>
      </c>
      <c r="AU14" s="145">
        <v>3</v>
      </c>
      <c r="AV14" s="145">
        <v>3</v>
      </c>
      <c r="AW14" s="145">
        <v>4</v>
      </c>
      <c r="AX14" s="145">
        <v>3</v>
      </c>
      <c r="AY14" s="145">
        <v>5</v>
      </c>
      <c r="AZ14" s="145">
        <v>3</v>
      </c>
      <c r="BA14" s="145">
        <v>3</v>
      </c>
      <c r="BB14" s="145">
        <v>5</v>
      </c>
      <c r="BC14" s="145">
        <v>3</v>
      </c>
      <c r="BD14" s="145">
        <v>3</v>
      </c>
      <c r="BE14" s="145">
        <v>3</v>
      </c>
      <c r="BF14" s="145">
        <v>4</v>
      </c>
      <c r="BG14" s="145">
        <v>5</v>
      </c>
      <c r="BH14" s="145">
        <v>5</v>
      </c>
      <c r="BI14" s="145">
        <v>3</v>
      </c>
      <c r="BJ14" s="145">
        <v>1</v>
      </c>
      <c r="BK14" s="145">
        <v>3</v>
      </c>
      <c r="BL14" s="145">
        <v>2</v>
      </c>
      <c r="BM14" s="145">
        <v>2</v>
      </c>
      <c r="BN14" s="145">
        <v>2</v>
      </c>
      <c r="BO14" s="145">
        <v>3</v>
      </c>
      <c r="BP14" s="145">
        <v>3</v>
      </c>
      <c r="BQ14" s="145">
        <v>5</v>
      </c>
      <c r="BR14" s="145">
        <v>4</v>
      </c>
      <c r="BS14" s="145">
        <v>5</v>
      </c>
      <c r="BT14" s="145">
        <v>3</v>
      </c>
      <c r="BU14" s="145">
        <v>3</v>
      </c>
      <c r="BV14" s="145">
        <v>3</v>
      </c>
      <c r="BW14" s="145">
        <v>3</v>
      </c>
      <c r="BX14" s="145">
        <v>3</v>
      </c>
      <c r="BY14" s="145">
        <v>3</v>
      </c>
      <c r="BZ14" s="145">
        <v>3</v>
      </c>
      <c r="CA14" s="145">
        <v>3</v>
      </c>
      <c r="CB14" s="145">
        <v>3</v>
      </c>
      <c r="CC14" s="145">
        <v>4</v>
      </c>
      <c r="CD14" s="145">
        <v>3</v>
      </c>
      <c r="CE14" s="145">
        <v>3</v>
      </c>
      <c r="CF14" s="145">
        <v>5</v>
      </c>
      <c r="CG14" s="145">
        <v>4</v>
      </c>
      <c r="CH14" s="145">
        <v>5</v>
      </c>
      <c r="CI14" s="145">
        <v>5</v>
      </c>
      <c r="CJ14" s="145">
        <v>2</v>
      </c>
      <c r="CK14" s="145">
        <v>2</v>
      </c>
      <c r="CL14" s="145">
        <v>3</v>
      </c>
      <c r="CM14" s="145">
        <v>3</v>
      </c>
      <c r="CN14" s="145">
        <v>4</v>
      </c>
      <c r="CO14" s="145">
        <v>2</v>
      </c>
      <c r="CP14" s="145">
        <v>5</v>
      </c>
      <c r="CQ14" s="145">
        <v>3</v>
      </c>
      <c r="CR14" s="145">
        <v>3</v>
      </c>
      <c r="CS14" s="145">
        <v>5</v>
      </c>
      <c r="CT14" s="145">
        <v>4</v>
      </c>
      <c r="CU14" s="145">
        <v>2</v>
      </c>
      <c r="CV14" s="145">
        <v>3</v>
      </c>
      <c r="CW14" s="145">
        <v>3</v>
      </c>
      <c r="CX14" s="145">
        <v>3</v>
      </c>
      <c r="CY14" s="145">
        <v>3</v>
      </c>
      <c r="CZ14" s="145">
        <v>4</v>
      </c>
      <c r="DA14" s="145">
        <v>3</v>
      </c>
      <c r="DB14" s="145">
        <v>5</v>
      </c>
      <c r="DC14" s="145">
        <v>4</v>
      </c>
      <c r="DD14" s="145">
        <v>3</v>
      </c>
      <c r="DE14" s="145">
        <v>2</v>
      </c>
      <c r="DF14" s="145">
        <v>4</v>
      </c>
      <c r="DG14" s="145">
        <v>3</v>
      </c>
      <c r="DH14" s="145">
        <v>5</v>
      </c>
      <c r="DI14" s="145">
        <v>5</v>
      </c>
      <c r="DJ14" s="145">
        <v>4</v>
      </c>
      <c r="DK14" s="145">
        <v>3</v>
      </c>
      <c r="DL14" s="145">
        <v>4</v>
      </c>
      <c r="DM14" s="145">
        <v>3</v>
      </c>
      <c r="DN14" s="145">
        <v>3</v>
      </c>
      <c r="DO14" s="145">
        <v>5</v>
      </c>
      <c r="DP14" s="145">
        <v>4</v>
      </c>
      <c r="DQ14" s="145">
        <v>3</v>
      </c>
      <c r="DR14" s="145">
        <v>4</v>
      </c>
      <c r="DS14" s="145">
        <v>4</v>
      </c>
      <c r="DT14" s="145">
        <v>4</v>
      </c>
      <c r="DU14" s="145">
        <v>4</v>
      </c>
      <c r="DV14" s="145">
        <v>4</v>
      </c>
      <c r="DW14" s="145">
        <v>4</v>
      </c>
      <c r="DX14" s="145">
        <v>3</v>
      </c>
      <c r="DY14" s="145">
        <v>3</v>
      </c>
      <c r="DZ14" s="145">
        <v>3</v>
      </c>
      <c r="EA14" s="145">
        <v>3</v>
      </c>
      <c r="EB14" s="145">
        <v>4</v>
      </c>
      <c r="EC14" s="145">
        <v>4</v>
      </c>
      <c r="ED14" s="145">
        <v>4</v>
      </c>
      <c r="EE14" s="145">
        <v>4</v>
      </c>
      <c r="EF14" s="145">
        <v>4</v>
      </c>
      <c r="EG14" s="145">
        <v>4</v>
      </c>
      <c r="EH14" s="145">
        <v>3</v>
      </c>
      <c r="EI14" s="145">
        <v>3</v>
      </c>
      <c r="EJ14" s="145">
        <v>3</v>
      </c>
      <c r="EK14" s="145">
        <v>4</v>
      </c>
      <c r="EL14" s="145">
        <v>3</v>
      </c>
      <c r="EM14" s="145">
        <v>3</v>
      </c>
      <c r="EN14" s="145">
        <v>4</v>
      </c>
      <c r="EO14" s="145">
        <v>4</v>
      </c>
      <c r="EP14" s="145">
        <v>3</v>
      </c>
      <c r="EQ14" s="145">
        <v>4</v>
      </c>
      <c r="ER14" s="145">
        <v>3</v>
      </c>
      <c r="ES14" s="145">
        <v>4</v>
      </c>
      <c r="ET14" s="145">
        <v>5</v>
      </c>
      <c r="EU14" s="145">
        <v>3</v>
      </c>
      <c r="EV14" s="145">
        <v>3</v>
      </c>
      <c r="EW14" s="145">
        <v>3</v>
      </c>
      <c r="EX14" s="145">
        <v>4</v>
      </c>
      <c r="EY14" s="145">
        <v>3</v>
      </c>
      <c r="EZ14" s="145">
        <v>5</v>
      </c>
      <c r="FA14" s="145">
        <v>3</v>
      </c>
      <c r="FB14" s="145">
        <v>5</v>
      </c>
      <c r="FC14" s="145">
        <v>3</v>
      </c>
      <c r="FD14" s="145">
        <v>2</v>
      </c>
      <c r="FE14" s="145">
        <v>3</v>
      </c>
      <c r="FF14" s="145">
        <v>5</v>
      </c>
      <c r="FG14" s="145">
        <v>3</v>
      </c>
      <c r="FH14" s="145">
        <v>2</v>
      </c>
      <c r="FI14" s="145">
        <v>3</v>
      </c>
      <c r="FJ14" s="145">
        <v>4</v>
      </c>
      <c r="FK14" s="145">
        <v>2</v>
      </c>
      <c r="FL14" s="145">
        <v>3</v>
      </c>
      <c r="FM14" s="145">
        <v>4</v>
      </c>
      <c r="FN14" s="145">
        <v>4</v>
      </c>
      <c r="FO14" s="145">
        <v>4</v>
      </c>
      <c r="FP14" s="145">
        <v>3</v>
      </c>
      <c r="FQ14" s="145">
        <v>3</v>
      </c>
      <c r="FR14" s="145">
        <v>4</v>
      </c>
      <c r="FS14" s="145">
        <v>4</v>
      </c>
      <c r="FT14" s="145">
        <v>3</v>
      </c>
      <c r="FU14" s="145">
        <v>3</v>
      </c>
      <c r="FV14" s="145">
        <v>3</v>
      </c>
      <c r="FW14" s="145">
        <v>3</v>
      </c>
      <c r="FX14" s="145">
        <v>4</v>
      </c>
      <c r="FY14" s="145">
        <v>5</v>
      </c>
      <c r="FZ14" s="145">
        <v>3</v>
      </c>
      <c r="GA14" s="145">
        <v>2</v>
      </c>
      <c r="GB14" s="145">
        <v>2</v>
      </c>
      <c r="GC14" s="145">
        <v>3</v>
      </c>
      <c r="GD14" s="145">
        <v>3</v>
      </c>
      <c r="GE14" s="145">
        <v>3</v>
      </c>
      <c r="GF14" s="145">
        <v>4</v>
      </c>
      <c r="GG14" s="145">
        <v>3</v>
      </c>
      <c r="GH14" s="145">
        <v>3</v>
      </c>
      <c r="GI14" s="145">
        <v>3</v>
      </c>
      <c r="GJ14" s="145">
        <v>3</v>
      </c>
      <c r="GK14" s="145">
        <v>4</v>
      </c>
      <c r="GL14" s="145">
        <v>5</v>
      </c>
      <c r="GM14" s="145">
        <v>3</v>
      </c>
      <c r="GN14" s="145">
        <v>4</v>
      </c>
      <c r="GO14" s="145">
        <v>4</v>
      </c>
      <c r="GP14" s="145">
        <v>3</v>
      </c>
      <c r="GQ14" s="145">
        <v>3</v>
      </c>
      <c r="GR14" s="145">
        <v>4</v>
      </c>
      <c r="GS14" s="145">
        <v>3</v>
      </c>
      <c r="GT14" s="145">
        <v>2</v>
      </c>
      <c r="GU14" s="7">
        <f>AVERAGE(B14:GT14)</f>
        <v>3.4676616915422884</v>
      </c>
      <c r="GW14" s="7">
        <f>COUNTIF($B14:$GT14, 1)</f>
        <v>1</v>
      </c>
      <c r="GX14" s="7">
        <f>COUNTIF($B14:$GT14, 2)</f>
        <v>17</v>
      </c>
      <c r="GY14" s="7">
        <f>COUNTIF($B14:$GT14, 3)</f>
        <v>94</v>
      </c>
      <c r="GZ14" s="7">
        <f>COUNTIF($B14:$GT14, 4)</f>
        <v>65</v>
      </c>
      <c r="HA14" s="7">
        <f>COUNTIF($B14:$GT14, 5)</f>
        <v>24</v>
      </c>
    </row>
    <row r="15" spans="1:209" x14ac:dyDescent="0.25">
      <c r="A15" s="7" t="s">
        <v>598</v>
      </c>
      <c r="B15" s="145">
        <v>3</v>
      </c>
      <c r="C15" s="145">
        <v>5</v>
      </c>
      <c r="D15" s="145">
        <v>3</v>
      </c>
      <c r="E15" s="145">
        <v>5</v>
      </c>
      <c r="F15" s="145">
        <v>3</v>
      </c>
      <c r="G15" s="145">
        <v>3</v>
      </c>
      <c r="H15" s="145">
        <v>4</v>
      </c>
      <c r="I15" s="145">
        <v>4</v>
      </c>
      <c r="J15" s="145">
        <v>5</v>
      </c>
      <c r="K15" s="145">
        <v>3</v>
      </c>
      <c r="L15" s="145">
        <v>3</v>
      </c>
      <c r="M15" s="145">
        <v>4</v>
      </c>
      <c r="N15" s="145">
        <v>3</v>
      </c>
      <c r="O15" s="145">
        <v>4</v>
      </c>
      <c r="P15" s="145">
        <v>4</v>
      </c>
      <c r="Q15" s="145">
        <v>3</v>
      </c>
      <c r="R15" s="145">
        <v>4</v>
      </c>
      <c r="S15" s="145">
        <v>5</v>
      </c>
      <c r="T15" s="145">
        <v>4</v>
      </c>
      <c r="U15" s="145">
        <v>3</v>
      </c>
      <c r="V15" s="145">
        <v>3</v>
      </c>
      <c r="W15" s="145">
        <v>4</v>
      </c>
      <c r="X15" s="145">
        <v>3</v>
      </c>
      <c r="Y15" s="145">
        <v>5</v>
      </c>
      <c r="Z15" s="145">
        <v>4</v>
      </c>
      <c r="AA15" s="145">
        <v>4</v>
      </c>
      <c r="AB15" s="145">
        <v>4</v>
      </c>
      <c r="AC15" s="145">
        <v>4</v>
      </c>
      <c r="AD15" s="145">
        <v>4</v>
      </c>
      <c r="AE15" s="145">
        <v>4</v>
      </c>
      <c r="AF15" s="145">
        <v>4</v>
      </c>
      <c r="AG15" s="145">
        <v>5</v>
      </c>
      <c r="AH15" s="145">
        <v>5</v>
      </c>
      <c r="AI15" s="145">
        <v>4</v>
      </c>
      <c r="AJ15" s="145">
        <v>5</v>
      </c>
      <c r="AK15" s="145">
        <v>4</v>
      </c>
      <c r="AL15" s="145">
        <v>4</v>
      </c>
      <c r="AM15" s="145">
        <v>4</v>
      </c>
      <c r="AN15" s="145">
        <v>4</v>
      </c>
      <c r="AO15" s="145">
        <v>4</v>
      </c>
      <c r="AP15" s="145">
        <v>3</v>
      </c>
      <c r="AQ15" s="145">
        <v>4</v>
      </c>
      <c r="AR15" s="145">
        <v>4</v>
      </c>
      <c r="AS15" s="145">
        <v>5</v>
      </c>
      <c r="AT15" s="145">
        <v>5</v>
      </c>
      <c r="AU15" s="145">
        <v>4</v>
      </c>
      <c r="AV15" s="145">
        <v>4</v>
      </c>
      <c r="AW15" s="145">
        <v>5</v>
      </c>
      <c r="AX15" s="145">
        <v>3</v>
      </c>
      <c r="AY15" s="145">
        <v>3</v>
      </c>
      <c r="AZ15" s="145">
        <v>3</v>
      </c>
      <c r="BA15" s="145">
        <v>4</v>
      </c>
      <c r="BB15" s="145">
        <v>5</v>
      </c>
      <c r="BC15" s="145">
        <v>5</v>
      </c>
      <c r="BD15" s="145">
        <v>4</v>
      </c>
      <c r="BE15" s="145">
        <v>3</v>
      </c>
      <c r="BF15" s="145">
        <v>4</v>
      </c>
      <c r="BG15" s="145">
        <v>4</v>
      </c>
      <c r="BH15" s="145">
        <v>5</v>
      </c>
      <c r="BI15" s="145">
        <v>3</v>
      </c>
      <c r="BJ15" s="145">
        <v>2</v>
      </c>
      <c r="BK15" s="145">
        <v>4</v>
      </c>
      <c r="BL15" s="145">
        <v>2</v>
      </c>
      <c r="BM15" s="145">
        <v>4</v>
      </c>
      <c r="BN15" s="145">
        <v>4</v>
      </c>
      <c r="BO15" s="145">
        <v>5</v>
      </c>
      <c r="BP15" s="145">
        <v>4</v>
      </c>
      <c r="BQ15" s="145">
        <v>5</v>
      </c>
      <c r="BR15" s="145">
        <v>4</v>
      </c>
      <c r="BS15" s="145">
        <v>5</v>
      </c>
      <c r="BT15" s="145">
        <v>2</v>
      </c>
      <c r="BU15" s="145">
        <v>4</v>
      </c>
      <c r="BV15" s="145">
        <v>5</v>
      </c>
      <c r="BW15" s="145">
        <v>4</v>
      </c>
      <c r="BX15" s="145">
        <v>3</v>
      </c>
      <c r="BY15" s="145">
        <v>4</v>
      </c>
      <c r="BZ15" s="145">
        <v>4</v>
      </c>
      <c r="CA15" s="145">
        <v>4</v>
      </c>
      <c r="CB15" s="145">
        <v>3</v>
      </c>
      <c r="CC15" s="145">
        <v>3</v>
      </c>
      <c r="CD15" s="145">
        <v>3</v>
      </c>
      <c r="CE15" s="145">
        <v>2</v>
      </c>
      <c r="CF15" s="145">
        <v>5</v>
      </c>
      <c r="CG15" s="145">
        <v>4</v>
      </c>
      <c r="CH15" s="145">
        <v>4</v>
      </c>
      <c r="CI15" s="145">
        <v>4</v>
      </c>
      <c r="CJ15" s="145">
        <v>5</v>
      </c>
      <c r="CK15" s="145">
        <v>5</v>
      </c>
      <c r="CL15" s="145">
        <v>4</v>
      </c>
      <c r="CM15" s="145">
        <v>4</v>
      </c>
      <c r="CN15" s="145">
        <v>5</v>
      </c>
      <c r="CO15" s="145">
        <v>4</v>
      </c>
      <c r="CP15" s="145">
        <v>5</v>
      </c>
      <c r="CQ15" s="145">
        <v>4</v>
      </c>
      <c r="CR15" s="145">
        <v>4</v>
      </c>
      <c r="CS15" s="145">
        <v>5</v>
      </c>
      <c r="CT15" s="145">
        <v>4</v>
      </c>
      <c r="CU15" s="145">
        <v>5</v>
      </c>
      <c r="CV15" s="145">
        <v>4</v>
      </c>
      <c r="CW15" s="145">
        <v>3</v>
      </c>
      <c r="CX15" s="145">
        <v>5</v>
      </c>
      <c r="CY15" s="145">
        <v>3</v>
      </c>
      <c r="CZ15" s="145">
        <v>5</v>
      </c>
      <c r="DA15" s="145">
        <v>3</v>
      </c>
      <c r="DB15" s="145">
        <v>5</v>
      </c>
      <c r="DC15" s="145">
        <v>4</v>
      </c>
      <c r="DD15" s="145">
        <v>4</v>
      </c>
      <c r="DE15" s="145">
        <v>3</v>
      </c>
      <c r="DF15" s="145">
        <v>4</v>
      </c>
      <c r="DG15" s="145">
        <v>4</v>
      </c>
      <c r="DH15" s="145">
        <v>5</v>
      </c>
      <c r="DI15" s="145">
        <v>4</v>
      </c>
      <c r="DJ15" s="145">
        <v>4</v>
      </c>
      <c r="DK15" s="145">
        <v>3</v>
      </c>
      <c r="DL15" s="145">
        <v>4</v>
      </c>
      <c r="DM15" s="145">
        <v>3</v>
      </c>
      <c r="DN15" s="145">
        <v>3</v>
      </c>
      <c r="DO15" s="145">
        <v>5</v>
      </c>
      <c r="DP15" s="145">
        <v>4</v>
      </c>
      <c r="DQ15" s="145">
        <v>5</v>
      </c>
      <c r="DR15" s="145">
        <v>5</v>
      </c>
      <c r="DS15" s="145">
        <v>4</v>
      </c>
      <c r="DT15" s="145">
        <v>5</v>
      </c>
      <c r="DU15" s="145">
        <v>4</v>
      </c>
      <c r="DV15" s="145">
        <v>5</v>
      </c>
      <c r="DW15" s="145">
        <v>5</v>
      </c>
      <c r="DX15" s="145">
        <v>4</v>
      </c>
      <c r="DY15" s="145">
        <v>3</v>
      </c>
      <c r="DZ15" s="145">
        <v>3</v>
      </c>
      <c r="EA15" s="145">
        <v>3</v>
      </c>
      <c r="EB15" s="145">
        <v>2</v>
      </c>
      <c r="EC15" s="145">
        <v>4</v>
      </c>
      <c r="ED15" s="145">
        <v>4</v>
      </c>
      <c r="EE15" s="145">
        <v>4</v>
      </c>
      <c r="EF15" s="145">
        <v>4</v>
      </c>
      <c r="EG15" s="145">
        <v>4</v>
      </c>
      <c r="EH15" s="145">
        <v>4</v>
      </c>
      <c r="EI15" s="145">
        <v>5</v>
      </c>
      <c r="EJ15" s="145">
        <v>4</v>
      </c>
      <c r="EK15" s="145">
        <v>4</v>
      </c>
      <c r="EL15" s="145">
        <v>4</v>
      </c>
      <c r="EM15" s="145">
        <v>5</v>
      </c>
      <c r="EN15" s="145">
        <v>4</v>
      </c>
      <c r="EO15" s="145">
        <v>3</v>
      </c>
      <c r="EP15" s="145">
        <v>5</v>
      </c>
      <c r="EQ15" s="145">
        <v>3</v>
      </c>
      <c r="ER15" s="145">
        <v>4</v>
      </c>
      <c r="ES15" s="145">
        <v>4</v>
      </c>
      <c r="ET15" s="145">
        <v>5</v>
      </c>
      <c r="EU15" s="145">
        <v>5</v>
      </c>
      <c r="EV15" s="145">
        <v>4</v>
      </c>
      <c r="EW15" s="145">
        <v>4</v>
      </c>
      <c r="EX15" s="145">
        <v>4</v>
      </c>
      <c r="EY15" s="145">
        <v>4</v>
      </c>
      <c r="EZ15" s="145">
        <v>4</v>
      </c>
      <c r="FA15" s="145">
        <v>4</v>
      </c>
      <c r="FB15" s="145">
        <v>5</v>
      </c>
      <c r="FC15" s="145">
        <v>5</v>
      </c>
      <c r="FD15" s="145">
        <v>4</v>
      </c>
      <c r="FE15" s="145">
        <v>3</v>
      </c>
      <c r="FF15" s="145">
        <v>4</v>
      </c>
      <c r="FG15" s="145">
        <v>4</v>
      </c>
      <c r="FH15" s="145">
        <v>5</v>
      </c>
      <c r="FI15" s="145">
        <v>3</v>
      </c>
      <c r="FJ15" s="145">
        <v>5</v>
      </c>
      <c r="FK15" s="145">
        <v>3</v>
      </c>
      <c r="FL15" s="145">
        <v>5</v>
      </c>
      <c r="FM15" s="145">
        <v>4</v>
      </c>
      <c r="FN15" s="145">
        <v>5</v>
      </c>
      <c r="FO15" s="145">
        <v>5</v>
      </c>
      <c r="FP15" s="145">
        <v>5</v>
      </c>
      <c r="FQ15" s="145">
        <v>2</v>
      </c>
      <c r="FR15" s="145">
        <v>3</v>
      </c>
      <c r="FS15" s="145">
        <v>3</v>
      </c>
      <c r="FT15" s="145">
        <v>5</v>
      </c>
      <c r="FU15" s="145">
        <v>3</v>
      </c>
      <c r="FV15" s="145">
        <v>5</v>
      </c>
      <c r="FW15" s="145">
        <v>4</v>
      </c>
      <c r="FX15" s="145">
        <v>5</v>
      </c>
      <c r="FY15" s="145">
        <v>4</v>
      </c>
      <c r="FZ15" s="145">
        <v>5</v>
      </c>
      <c r="GA15" s="145">
        <v>4</v>
      </c>
      <c r="GB15" s="145">
        <v>4</v>
      </c>
      <c r="GC15" s="145">
        <v>3</v>
      </c>
      <c r="GD15" s="145">
        <v>4</v>
      </c>
      <c r="GE15" s="145">
        <v>4</v>
      </c>
      <c r="GF15" s="145">
        <v>4</v>
      </c>
      <c r="GG15" s="145">
        <v>3</v>
      </c>
      <c r="GH15" s="145">
        <v>5</v>
      </c>
      <c r="GI15" s="145">
        <v>4</v>
      </c>
      <c r="GJ15" s="145">
        <v>5</v>
      </c>
      <c r="GK15" s="145">
        <v>5</v>
      </c>
      <c r="GL15" s="145">
        <v>5</v>
      </c>
      <c r="GM15" s="145">
        <v>1</v>
      </c>
      <c r="GN15" s="145">
        <v>4</v>
      </c>
      <c r="GO15" s="145">
        <v>4</v>
      </c>
      <c r="GP15" s="145">
        <v>3</v>
      </c>
      <c r="GQ15" s="145">
        <v>5</v>
      </c>
      <c r="GR15" s="145">
        <v>4</v>
      </c>
      <c r="GS15" s="145">
        <v>4</v>
      </c>
      <c r="GT15" s="145">
        <v>4</v>
      </c>
      <c r="GU15" s="7">
        <f>AVERAGE(B15:GT15)</f>
        <v>4</v>
      </c>
      <c r="GW15" s="7">
        <f>COUNTIF($B15:$GT15, 1)</f>
        <v>1</v>
      </c>
      <c r="GX15" s="7">
        <f>COUNTIF($B15:$GT15, 2)</f>
        <v>6</v>
      </c>
      <c r="GY15" s="7">
        <f>COUNTIF($B15:$GT15, 3)</f>
        <v>42</v>
      </c>
      <c r="GZ15" s="7">
        <f>COUNTIF($B15:$GT15, 4)</f>
        <v>95</v>
      </c>
      <c r="HA15" s="7">
        <f>COUNTIF($B15:$GT15, 5)</f>
        <v>57</v>
      </c>
    </row>
    <row r="16" spans="1:209" x14ac:dyDescent="0.25">
      <c r="A16" s="7" t="s">
        <v>599</v>
      </c>
      <c r="B16" s="145">
        <v>4</v>
      </c>
      <c r="C16" s="145">
        <v>5</v>
      </c>
      <c r="D16" s="145">
        <v>3</v>
      </c>
      <c r="E16" s="145">
        <v>5</v>
      </c>
      <c r="F16" s="145">
        <v>4</v>
      </c>
      <c r="G16" s="145">
        <v>4</v>
      </c>
      <c r="H16" s="145">
        <v>4</v>
      </c>
      <c r="I16" s="145">
        <v>4</v>
      </c>
      <c r="J16" s="145">
        <v>5</v>
      </c>
      <c r="K16" s="145">
        <v>3</v>
      </c>
      <c r="L16" s="145">
        <v>4</v>
      </c>
      <c r="M16" s="145">
        <v>4</v>
      </c>
      <c r="N16" s="145">
        <v>4</v>
      </c>
      <c r="O16" s="145">
        <v>5</v>
      </c>
      <c r="P16" s="145">
        <v>4</v>
      </c>
      <c r="Q16" s="145">
        <v>4</v>
      </c>
      <c r="R16" s="145">
        <v>5</v>
      </c>
      <c r="S16" s="145">
        <v>4</v>
      </c>
      <c r="T16" s="145">
        <v>4</v>
      </c>
      <c r="U16" s="145">
        <v>3</v>
      </c>
      <c r="V16" s="145">
        <v>4</v>
      </c>
      <c r="W16" s="145">
        <v>4</v>
      </c>
      <c r="X16" s="145">
        <v>3</v>
      </c>
      <c r="Y16" s="145">
        <v>5</v>
      </c>
      <c r="Z16" s="145">
        <v>5</v>
      </c>
      <c r="AA16" s="145">
        <v>4</v>
      </c>
      <c r="AB16" s="145">
        <v>3</v>
      </c>
      <c r="AC16" s="145">
        <v>4</v>
      </c>
      <c r="AD16" s="145">
        <v>3</v>
      </c>
      <c r="AE16" s="145">
        <v>4</v>
      </c>
      <c r="AF16" s="145">
        <v>4</v>
      </c>
      <c r="AG16" s="145">
        <v>4</v>
      </c>
      <c r="AH16" s="145">
        <v>5</v>
      </c>
      <c r="AI16" s="145">
        <v>4</v>
      </c>
      <c r="AJ16" s="145">
        <v>4</v>
      </c>
      <c r="AK16" s="145">
        <v>3</v>
      </c>
      <c r="AL16" s="145">
        <v>4</v>
      </c>
      <c r="AM16" s="145">
        <v>3</v>
      </c>
      <c r="AN16" s="145">
        <v>4</v>
      </c>
      <c r="AO16" s="145">
        <v>3</v>
      </c>
      <c r="AP16" s="145">
        <v>3</v>
      </c>
      <c r="AQ16" s="145">
        <v>3</v>
      </c>
      <c r="AR16" s="145">
        <v>5</v>
      </c>
      <c r="AS16" s="145">
        <v>5</v>
      </c>
      <c r="AT16" s="145">
        <v>3</v>
      </c>
      <c r="AU16" s="145">
        <v>3</v>
      </c>
      <c r="AV16" s="145">
        <v>4</v>
      </c>
      <c r="AW16" s="145">
        <v>4</v>
      </c>
      <c r="AX16" s="145">
        <v>3</v>
      </c>
      <c r="AY16" s="145">
        <v>5</v>
      </c>
      <c r="AZ16" s="145">
        <v>3</v>
      </c>
      <c r="BA16" s="145">
        <v>4</v>
      </c>
      <c r="BB16" s="145">
        <v>3</v>
      </c>
      <c r="BC16" s="145">
        <v>5</v>
      </c>
      <c r="BD16" s="145">
        <v>3</v>
      </c>
      <c r="BE16" s="145">
        <v>4</v>
      </c>
      <c r="BF16" s="145">
        <v>4</v>
      </c>
      <c r="BG16" s="145">
        <v>5</v>
      </c>
      <c r="BH16" s="145">
        <v>5</v>
      </c>
      <c r="BI16" s="145">
        <v>3</v>
      </c>
      <c r="BJ16" s="145">
        <v>2</v>
      </c>
      <c r="BK16" s="145">
        <v>3</v>
      </c>
      <c r="BL16" s="145">
        <v>2</v>
      </c>
      <c r="BM16" s="145">
        <v>3</v>
      </c>
      <c r="BN16" s="145">
        <v>4</v>
      </c>
      <c r="BO16" s="145">
        <v>5</v>
      </c>
      <c r="BP16" s="145">
        <v>3</v>
      </c>
      <c r="BQ16" s="145">
        <v>5</v>
      </c>
      <c r="BR16" s="145">
        <v>4</v>
      </c>
      <c r="BS16" s="145">
        <v>5</v>
      </c>
      <c r="BT16" s="145">
        <v>2</v>
      </c>
      <c r="BU16" s="145">
        <v>5</v>
      </c>
      <c r="BV16" s="145">
        <v>5</v>
      </c>
      <c r="BW16" s="145">
        <v>4</v>
      </c>
      <c r="BX16" s="145">
        <v>3</v>
      </c>
      <c r="BY16" s="145">
        <v>4</v>
      </c>
      <c r="BZ16" s="145">
        <v>4</v>
      </c>
      <c r="CA16" s="145">
        <v>4</v>
      </c>
      <c r="CB16" s="145">
        <v>4</v>
      </c>
      <c r="CC16" s="145">
        <v>4</v>
      </c>
      <c r="CD16" s="145">
        <v>2</v>
      </c>
      <c r="CE16" s="145">
        <v>4</v>
      </c>
      <c r="CF16" s="145">
        <v>5</v>
      </c>
      <c r="CG16" s="145">
        <v>4</v>
      </c>
      <c r="CH16" s="145">
        <v>4</v>
      </c>
      <c r="CI16" s="145">
        <v>4</v>
      </c>
      <c r="CJ16" s="145">
        <v>4</v>
      </c>
      <c r="CK16" s="145">
        <v>5</v>
      </c>
      <c r="CL16" s="145">
        <v>4</v>
      </c>
      <c r="CM16" s="145">
        <v>5</v>
      </c>
      <c r="CN16" s="145">
        <v>4</v>
      </c>
      <c r="CO16" s="145">
        <v>4</v>
      </c>
      <c r="CP16" s="145">
        <v>5</v>
      </c>
      <c r="CQ16" s="145">
        <v>3</v>
      </c>
      <c r="CR16" s="145">
        <v>4</v>
      </c>
      <c r="CS16" s="145">
        <v>4</v>
      </c>
      <c r="CT16" s="145">
        <v>5</v>
      </c>
      <c r="CU16" s="145">
        <v>4</v>
      </c>
      <c r="CV16" s="145">
        <v>4</v>
      </c>
      <c r="CW16" s="145">
        <v>3</v>
      </c>
      <c r="CX16" s="145">
        <v>4</v>
      </c>
      <c r="CY16" s="145">
        <v>4</v>
      </c>
      <c r="CZ16" s="145">
        <v>5</v>
      </c>
      <c r="DA16" s="145">
        <v>3</v>
      </c>
      <c r="DB16" s="145">
        <v>5</v>
      </c>
      <c r="DC16" s="145">
        <v>5</v>
      </c>
      <c r="DD16" s="145">
        <v>4</v>
      </c>
      <c r="DE16" s="145">
        <v>3</v>
      </c>
      <c r="DF16" s="145">
        <v>2</v>
      </c>
      <c r="DG16" s="145">
        <v>4</v>
      </c>
      <c r="DH16" s="145">
        <v>4</v>
      </c>
      <c r="DI16" s="145">
        <v>4</v>
      </c>
      <c r="DJ16" s="145">
        <v>5</v>
      </c>
      <c r="DK16" s="145">
        <v>3</v>
      </c>
      <c r="DL16" s="145">
        <v>4</v>
      </c>
      <c r="DM16" s="145">
        <v>3</v>
      </c>
      <c r="DN16" s="145">
        <v>3</v>
      </c>
      <c r="DO16" s="145">
        <v>4</v>
      </c>
      <c r="DP16" s="145">
        <v>4</v>
      </c>
      <c r="DQ16" s="145">
        <v>5</v>
      </c>
      <c r="DR16" s="145">
        <v>4</v>
      </c>
      <c r="DS16" s="145">
        <v>4</v>
      </c>
      <c r="DT16" s="145">
        <v>5</v>
      </c>
      <c r="DU16" s="145">
        <v>5</v>
      </c>
      <c r="DV16" s="145">
        <v>5</v>
      </c>
      <c r="DW16" s="145">
        <v>5</v>
      </c>
      <c r="DX16" s="145">
        <v>4</v>
      </c>
      <c r="DY16" s="145">
        <v>3</v>
      </c>
      <c r="DZ16" s="145">
        <v>2</v>
      </c>
      <c r="EA16" s="145">
        <v>5</v>
      </c>
      <c r="EB16" s="145">
        <v>4</v>
      </c>
      <c r="EC16" s="145">
        <v>5</v>
      </c>
      <c r="ED16" s="145">
        <v>5</v>
      </c>
      <c r="EE16" s="145">
        <v>3</v>
      </c>
      <c r="EF16" s="145">
        <v>5</v>
      </c>
      <c r="EG16" s="145">
        <v>4</v>
      </c>
      <c r="EH16" s="145">
        <v>5</v>
      </c>
      <c r="EI16" s="145">
        <v>4</v>
      </c>
      <c r="EJ16" s="145">
        <v>4</v>
      </c>
      <c r="EK16" s="145">
        <v>4</v>
      </c>
      <c r="EL16" s="145">
        <v>4</v>
      </c>
      <c r="EM16" s="145">
        <v>5</v>
      </c>
      <c r="EN16" s="145">
        <v>4</v>
      </c>
      <c r="EO16" s="145">
        <v>3</v>
      </c>
      <c r="EP16" s="145">
        <v>5</v>
      </c>
      <c r="EQ16" s="145">
        <v>5</v>
      </c>
      <c r="ER16" s="145">
        <v>4</v>
      </c>
      <c r="ES16" s="145">
        <v>4</v>
      </c>
      <c r="ET16" s="145">
        <v>5</v>
      </c>
      <c r="EU16" s="145">
        <v>5</v>
      </c>
      <c r="EV16" s="145">
        <v>5</v>
      </c>
      <c r="EW16" s="145">
        <v>5</v>
      </c>
      <c r="EX16" s="145">
        <v>4</v>
      </c>
      <c r="EY16" s="145">
        <v>3</v>
      </c>
      <c r="EZ16" s="145">
        <v>4</v>
      </c>
      <c r="FA16" s="145">
        <v>4</v>
      </c>
      <c r="FB16" s="145">
        <v>5</v>
      </c>
      <c r="FC16" s="145">
        <v>5</v>
      </c>
      <c r="FD16" s="145">
        <v>3</v>
      </c>
      <c r="FE16" s="145">
        <v>3</v>
      </c>
      <c r="FF16" s="145">
        <v>4</v>
      </c>
      <c r="FG16" s="145">
        <v>4</v>
      </c>
      <c r="FH16" s="145">
        <v>5</v>
      </c>
      <c r="FI16" s="145">
        <v>3</v>
      </c>
      <c r="FJ16" s="145">
        <v>5</v>
      </c>
      <c r="FK16" s="145">
        <v>5</v>
      </c>
      <c r="FL16" s="145">
        <v>4</v>
      </c>
      <c r="FM16" s="145">
        <v>4</v>
      </c>
      <c r="FN16" s="145">
        <v>4</v>
      </c>
      <c r="FO16" s="145">
        <v>5</v>
      </c>
      <c r="FP16" s="145">
        <v>4</v>
      </c>
      <c r="FQ16" s="145">
        <v>1</v>
      </c>
      <c r="FR16" s="145">
        <v>4</v>
      </c>
      <c r="FS16" s="145">
        <v>3</v>
      </c>
      <c r="FT16" s="145">
        <v>4</v>
      </c>
      <c r="FU16" s="145">
        <v>3</v>
      </c>
      <c r="FV16" s="145">
        <v>4</v>
      </c>
      <c r="FW16" s="145">
        <v>3</v>
      </c>
      <c r="FX16" s="145">
        <v>5</v>
      </c>
      <c r="FY16" s="145">
        <v>4</v>
      </c>
      <c r="FZ16" s="145">
        <v>4</v>
      </c>
      <c r="GA16" s="145">
        <v>4</v>
      </c>
      <c r="GB16" s="145">
        <v>5</v>
      </c>
      <c r="GC16" s="145">
        <v>3</v>
      </c>
      <c r="GD16" s="145">
        <v>4</v>
      </c>
      <c r="GE16" s="145">
        <v>4</v>
      </c>
      <c r="GF16" s="145">
        <v>4</v>
      </c>
      <c r="GG16" s="145">
        <v>4</v>
      </c>
      <c r="GH16" s="145">
        <v>5</v>
      </c>
      <c r="GI16" s="145">
        <v>3</v>
      </c>
      <c r="GJ16" s="145">
        <v>5</v>
      </c>
      <c r="GK16" s="145">
        <v>5</v>
      </c>
      <c r="GL16" s="145">
        <v>5</v>
      </c>
      <c r="GM16" s="145">
        <v>1</v>
      </c>
      <c r="GN16" s="145">
        <v>4</v>
      </c>
      <c r="GO16" s="145">
        <v>4</v>
      </c>
      <c r="GP16" s="145">
        <v>4</v>
      </c>
      <c r="GQ16" s="145">
        <v>5</v>
      </c>
      <c r="GR16" s="145">
        <v>4</v>
      </c>
      <c r="GS16" s="145">
        <v>4</v>
      </c>
      <c r="GT16" s="145">
        <v>3</v>
      </c>
      <c r="GU16" s="7">
        <f>AVERAGE(B16:GT16)</f>
        <v>3.9900497512437809</v>
      </c>
      <c r="GW16" s="7">
        <f>COUNTIF($B16:$GT16, 1)</f>
        <v>2</v>
      </c>
      <c r="GX16" s="7">
        <f>COUNTIF($B16:$GT16, 2)</f>
        <v>6</v>
      </c>
      <c r="GY16" s="7">
        <f>COUNTIF($B16:$GT16, 3)</f>
        <v>42</v>
      </c>
      <c r="GZ16" s="7">
        <f>COUNTIF($B16:$GT16, 4)</f>
        <v>93</v>
      </c>
      <c r="HA16" s="7">
        <f>COUNTIF($B16:$GT16, 5)</f>
        <v>58</v>
      </c>
    </row>
    <row r="17" spans="1:209" x14ac:dyDescent="0.25">
      <c r="A17" s="7" t="s">
        <v>602</v>
      </c>
      <c r="B17" s="145">
        <v>5</v>
      </c>
      <c r="C17" s="145">
        <v>4</v>
      </c>
      <c r="D17" s="145">
        <v>3</v>
      </c>
      <c r="E17" s="145">
        <v>5</v>
      </c>
      <c r="F17" s="145">
        <v>4</v>
      </c>
      <c r="G17" s="145">
        <v>4</v>
      </c>
      <c r="H17" s="145">
        <v>4</v>
      </c>
      <c r="I17" s="145">
        <v>4</v>
      </c>
      <c r="J17" s="145">
        <v>5</v>
      </c>
      <c r="K17" s="145">
        <v>3</v>
      </c>
      <c r="L17" s="145">
        <v>4</v>
      </c>
      <c r="M17" s="145">
        <v>4</v>
      </c>
      <c r="N17" s="145">
        <v>4</v>
      </c>
      <c r="O17" s="145">
        <v>5</v>
      </c>
      <c r="P17" s="145">
        <v>5</v>
      </c>
      <c r="Q17" s="145">
        <v>4</v>
      </c>
      <c r="R17" s="145">
        <v>4</v>
      </c>
      <c r="S17" s="145">
        <v>5</v>
      </c>
      <c r="T17" s="145">
        <v>5</v>
      </c>
      <c r="U17" s="145">
        <v>3</v>
      </c>
      <c r="V17" s="145">
        <v>4</v>
      </c>
      <c r="W17" s="145">
        <v>4</v>
      </c>
      <c r="X17" s="145">
        <v>4</v>
      </c>
      <c r="Y17" s="145">
        <v>5</v>
      </c>
      <c r="Z17" s="145">
        <v>5</v>
      </c>
      <c r="AA17" s="145">
        <v>5</v>
      </c>
      <c r="AB17" s="145">
        <v>4</v>
      </c>
      <c r="AC17" s="145">
        <v>4</v>
      </c>
      <c r="AD17" s="145">
        <v>4</v>
      </c>
      <c r="AE17" s="145">
        <v>4</v>
      </c>
      <c r="AF17" s="145">
        <v>4</v>
      </c>
      <c r="AG17" s="145">
        <v>5</v>
      </c>
      <c r="AH17" s="145">
        <v>5</v>
      </c>
      <c r="AI17" s="145">
        <v>4</v>
      </c>
      <c r="AJ17" s="145">
        <v>4</v>
      </c>
      <c r="AK17" s="145">
        <v>4</v>
      </c>
      <c r="AL17" s="145">
        <v>4</v>
      </c>
      <c r="AM17" s="145">
        <v>3</v>
      </c>
      <c r="AN17" s="145">
        <v>5</v>
      </c>
      <c r="AO17" s="145">
        <v>4</v>
      </c>
      <c r="AP17" s="145">
        <v>3</v>
      </c>
      <c r="AQ17" s="145">
        <v>4</v>
      </c>
      <c r="AR17" s="145">
        <v>4</v>
      </c>
      <c r="AS17" s="145">
        <v>5</v>
      </c>
      <c r="AT17" s="145">
        <v>4</v>
      </c>
      <c r="AU17" s="145">
        <v>4</v>
      </c>
      <c r="AV17" s="145">
        <v>4</v>
      </c>
      <c r="AW17" s="145">
        <v>5</v>
      </c>
      <c r="AX17" s="145">
        <v>4</v>
      </c>
      <c r="AY17" s="145">
        <v>5</v>
      </c>
      <c r="AZ17" s="145">
        <v>5</v>
      </c>
      <c r="BA17" s="145">
        <v>3</v>
      </c>
      <c r="BB17" s="145">
        <v>5</v>
      </c>
      <c r="BC17" s="145">
        <v>5</v>
      </c>
      <c r="BD17" s="145">
        <v>4</v>
      </c>
      <c r="BE17" s="145">
        <v>4</v>
      </c>
      <c r="BF17" s="145">
        <v>5</v>
      </c>
      <c r="BG17" s="145">
        <v>5</v>
      </c>
      <c r="BH17" s="145">
        <v>5</v>
      </c>
      <c r="BI17" s="145">
        <v>3</v>
      </c>
      <c r="BJ17" s="145">
        <v>4</v>
      </c>
      <c r="BK17" s="145">
        <v>4</v>
      </c>
      <c r="BL17" s="145">
        <v>4</v>
      </c>
      <c r="BM17" s="145">
        <v>3</v>
      </c>
      <c r="BN17" s="145">
        <v>3</v>
      </c>
      <c r="BO17" s="145">
        <v>5</v>
      </c>
      <c r="BP17" s="145">
        <v>4</v>
      </c>
      <c r="BQ17" s="145">
        <v>5</v>
      </c>
      <c r="BR17" s="145">
        <v>5</v>
      </c>
      <c r="BS17" s="145">
        <v>5</v>
      </c>
      <c r="BT17" s="145">
        <v>3</v>
      </c>
      <c r="BU17" s="145">
        <v>5</v>
      </c>
      <c r="BV17" s="145">
        <v>4</v>
      </c>
      <c r="BW17" s="145">
        <v>4</v>
      </c>
      <c r="BX17" s="145">
        <v>5</v>
      </c>
      <c r="BY17" s="145">
        <v>4</v>
      </c>
      <c r="BZ17" s="145">
        <v>5</v>
      </c>
      <c r="CA17" s="145">
        <v>5</v>
      </c>
      <c r="CB17" s="145">
        <v>4</v>
      </c>
      <c r="CC17" s="145">
        <v>3</v>
      </c>
      <c r="CD17" s="145">
        <v>5</v>
      </c>
      <c r="CE17" s="145">
        <v>4</v>
      </c>
      <c r="CF17" s="145">
        <v>5</v>
      </c>
      <c r="CG17" s="145">
        <v>4</v>
      </c>
      <c r="CH17" s="145">
        <v>5</v>
      </c>
      <c r="CI17" s="145">
        <v>4</v>
      </c>
      <c r="CJ17" s="145">
        <v>4</v>
      </c>
      <c r="CK17" s="145">
        <v>5</v>
      </c>
      <c r="CL17" s="145">
        <v>4</v>
      </c>
      <c r="CM17" s="145">
        <v>5</v>
      </c>
      <c r="CN17" s="145">
        <v>4</v>
      </c>
      <c r="CO17" s="145">
        <v>4</v>
      </c>
      <c r="CP17" s="145">
        <v>5</v>
      </c>
      <c r="CQ17" s="145">
        <v>5</v>
      </c>
      <c r="CR17" s="145">
        <v>5</v>
      </c>
      <c r="CS17" s="145">
        <v>5</v>
      </c>
      <c r="CT17" s="145">
        <v>5</v>
      </c>
      <c r="CU17" s="145">
        <v>5</v>
      </c>
      <c r="CV17" s="145">
        <v>4</v>
      </c>
      <c r="CW17" s="145">
        <v>3</v>
      </c>
      <c r="CX17" s="145">
        <v>3</v>
      </c>
      <c r="CY17" s="145">
        <v>4</v>
      </c>
      <c r="CZ17" s="145">
        <v>5</v>
      </c>
      <c r="DA17" s="145">
        <v>5</v>
      </c>
      <c r="DB17" s="145">
        <v>5</v>
      </c>
      <c r="DC17" s="145">
        <v>5</v>
      </c>
      <c r="DD17" s="145">
        <v>3</v>
      </c>
      <c r="DE17" s="145">
        <v>3</v>
      </c>
      <c r="DF17" s="145">
        <v>3</v>
      </c>
      <c r="DG17" s="145">
        <v>5</v>
      </c>
      <c r="DH17" s="145">
        <v>4</v>
      </c>
      <c r="DI17" s="145">
        <v>4</v>
      </c>
      <c r="DJ17" s="145">
        <v>5</v>
      </c>
      <c r="DK17" s="145">
        <v>5</v>
      </c>
      <c r="DL17" s="145">
        <v>4</v>
      </c>
      <c r="DM17" s="145">
        <v>4</v>
      </c>
      <c r="DN17" s="145">
        <v>3</v>
      </c>
      <c r="DO17" s="145">
        <v>5</v>
      </c>
      <c r="DP17" s="145">
        <v>5</v>
      </c>
      <c r="DQ17" s="145">
        <v>5</v>
      </c>
      <c r="DR17" s="145">
        <v>4</v>
      </c>
      <c r="DS17" s="145">
        <v>5</v>
      </c>
      <c r="DT17" s="145">
        <v>5</v>
      </c>
      <c r="DU17" s="145">
        <v>4</v>
      </c>
      <c r="DV17" s="145">
        <v>5</v>
      </c>
      <c r="DW17" s="145">
        <v>5</v>
      </c>
      <c r="DX17" s="145">
        <v>5</v>
      </c>
      <c r="DY17" s="145">
        <v>4</v>
      </c>
      <c r="DZ17" s="145">
        <v>4</v>
      </c>
      <c r="EA17" s="145">
        <v>5</v>
      </c>
      <c r="EB17" s="145">
        <v>5</v>
      </c>
      <c r="EC17" s="145">
        <v>5</v>
      </c>
      <c r="ED17" s="145">
        <v>4</v>
      </c>
      <c r="EE17" s="145">
        <v>3</v>
      </c>
      <c r="EF17" s="145">
        <v>5</v>
      </c>
      <c r="EG17" s="145">
        <v>4</v>
      </c>
      <c r="EH17" s="145">
        <v>5</v>
      </c>
      <c r="EI17" s="145">
        <v>5</v>
      </c>
      <c r="EJ17" s="145">
        <v>4</v>
      </c>
      <c r="EK17" s="145">
        <v>5</v>
      </c>
      <c r="EL17" s="145">
        <v>4</v>
      </c>
      <c r="EM17" s="145">
        <v>4</v>
      </c>
      <c r="EN17" s="145">
        <v>4</v>
      </c>
      <c r="EO17" s="145">
        <v>4</v>
      </c>
      <c r="EP17" s="145">
        <v>5</v>
      </c>
      <c r="EQ17" s="145">
        <v>3</v>
      </c>
      <c r="ER17" s="145">
        <v>4</v>
      </c>
      <c r="ES17" s="145">
        <v>4</v>
      </c>
      <c r="ET17" s="145">
        <v>5</v>
      </c>
      <c r="EU17" s="145">
        <v>5</v>
      </c>
      <c r="EV17" s="145">
        <v>4</v>
      </c>
      <c r="EW17" s="145">
        <v>4</v>
      </c>
      <c r="EX17" s="145">
        <v>4</v>
      </c>
      <c r="EY17" s="145">
        <v>4</v>
      </c>
      <c r="EZ17" s="145">
        <v>5</v>
      </c>
      <c r="FA17" s="145">
        <v>3</v>
      </c>
      <c r="FB17" s="145">
        <v>5</v>
      </c>
      <c r="FC17" s="145">
        <v>5</v>
      </c>
      <c r="FD17" s="145">
        <v>3</v>
      </c>
      <c r="FE17" s="145">
        <v>5</v>
      </c>
      <c r="FF17" s="145">
        <v>4</v>
      </c>
      <c r="FG17" s="145">
        <v>3</v>
      </c>
      <c r="FH17" s="145">
        <v>5</v>
      </c>
      <c r="FI17" s="145">
        <v>3</v>
      </c>
      <c r="FJ17" s="145">
        <v>4</v>
      </c>
      <c r="FK17" s="145">
        <v>1</v>
      </c>
      <c r="FL17" s="145">
        <v>3</v>
      </c>
      <c r="FM17" s="145">
        <v>4</v>
      </c>
      <c r="FN17" s="145">
        <v>5</v>
      </c>
      <c r="FO17" s="145">
        <v>5</v>
      </c>
      <c r="FP17" s="145">
        <v>3</v>
      </c>
      <c r="FQ17" s="145">
        <v>4</v>
      </c>
      <c r="FR17" s="145">
        <v>4</v>
      </c>
      <c r="FS17" s="145">
        <v>4</v>
      </c>
      <c r="FT17" s="145">
        <v>4</v>
      </c>
      <c r="FU17" s="145">
        <v>3</v>
      </c>
      <c r="FV17" s="145">
        <v>5</v>
      </c>
      <c r="FW17" s="145">
        <v>3</v>
      </c>
      <c r="FX17" s="145">
        <v>5</v>
      </c>
      <c r="FY17" s="145">
        <v>5</v>
      </c>
      <c r="FZ17" s="145">
        <v>5</v>
      </c>
      <c r="GA17" s="145">
        <v>3</v>
      </c>
      <c r="GB17" s="145">
        <v>3</v>
      </c>
      <c r="GC17" s="145">
        <v>4</v>
      </c>
      <c r="GD17" s="145">
        <v>4</v>
      </c>
      <c r="GE17" s="145">
        <v>3</v>
      </c>
      <c r="GF17" s="145">
        <v>4</v>
      </c>
      <c r="GG17" s="145">
        <v>4</v>
      </c>
      <c r="GH17" s="145">
        <v>4</v>
      </c>
      <c r="GI17" s="145">
        <v>3</v>
      </c>
      <c r="GJ17" s="145">
        <v>3</v>
      </c>
      <c r="GK17" s="145">
        <v>5</v>
      </c>
      <c r="GL17" s="145">
        <v>5</v>
      </c>
      <c r="GM17" s="145">
        <v>2</v>
      </c>
      <c r="GN17" s="145">
        <v>5</v>
      </c>
      <c r="GO17" s="145">
        <v>4</v>
      </c>
      <c r="GP17" s="145">
        <v>4</v>
      </c>
      <c r="GQ17" s="145">
        <v>5</v>
      </c>
      <c r="GR17" s="145">
        <v>4</v>
      </c>
      <c r="GS17" s="145">
        <v>3</v>
      </c>
      <c r="GT17" s="145">
        <v>5</v>
      </c>
      <c r="GU17" s="7">
        <f>AVERAGE(B17:GT17)</f>
        <v>4.2189054726368163</v>
      </c>
      <c r="GW17" s="7">
        <f>COUNTIF($B17:$GT17, 1)</f>
        <v>1</v>
      </c>
      <c r="GX17" s="7">
        <f>COUNTIF($B17:$GT17, 2)</f>
        <v>1</v>
      </c>
      <c r="GY17" s="7">
        <f>COUNTIF($B17:$GT17, 3)</f>
        <v>33</v>
      </c>
      <c r="GZ17" s="7">
        <f>COUNTIF($B17:$GT17, 4)</f>
        <v>84</v>
      </c>
      <c r="HA17" s="7">
        <f>COUNTIF($B17:$GT17, 5)</f>
        <v>82</v>
      </c>
    </row>
    <row r="18" spans="1:209" x14ac:dyDescent="0.25">
      <c r="A18" s="7" t="s">
        <v>604</v>
      </c>
      <c r="B18" s="145">
        <v>4</v>
      </c>
      <c r="C18" s="145">
        <v>2</v>
      </c>
      <c r="D18" s="145">
        <v>3</v>
      </c>
      <c r="E18" s="145">
        <v>5</v>
      </c>
      <c r="F18" s="145">
        <v>5</v>
      </c>
      <c r="G18" s="145">
        <v>2</v>
      </c>
      <c r="H18" s="145">
        <v>4</v>
      </c>
      <c r="I18" s="145">
        <v>3</v>
      </c>
      <c r="J18" s="145">
        <v>4</v>
      </c>
      <c r="K18" s="145">
        <v>3</v>
      </c>
      <c r="L18" s="145">
        <v>3</v>
      </c>
      <c r="M18" s="145">
        <v>3</v>
      </c>
      <c r="N18" s="145">
        <v>3</v>
      </c>
      <c r="O18" s="145">
        <v>4</v>
      </c>
      <c r="P18" s="145">
        <v>4</v>
      </c>
      <c r="Q18" s="145">
        <v>3</v>
      </c>
      <c r="R18" s="145">
        <v>5</v>
      </c>
      <c r="S18" s="145">
        <v>3</v>
      </c>
      <c r="T18" s="145">
        <v>4</v>
      </c>
      <c r="U18" s="145">
        <v>3</v>
      </c>
      <c r="V18" s="145">
        <v>3</v>
      </c>
      <c r="W18" s="145">
        <v>4</v>
      </c>
      <c r="X18" s="145">
        <v>3</v>
      </c>
      <c r="Y18" s="145">
        <v>4</v>
      </c>
      <c r="Z18" s="145">
        <v>4</v>
      </c>
      <c r="AA18" s="145">
        <v>4</v>
      </c>
      <c r="AB18" s="145">
        <v>3</v>
      </c>
      <c r="AC18" s="145">
        <v>3</v>
      </c>
      <c r="AD18" s="145">
        <v>3</v>
      </c>
      <c r="AE18" s="145">
        <v>2</v>
      </c>
      <c r="AF18" s="145">
        <v>4</v>
      </c>
      <c r="AG18" s="145">
        <v>4</v>
      </c>
      <c r="AH18" s="145">
        <v>3</v>
      </c>
      <c r="AI18" s="145">
        <v>3</v>
      </c>
      <c r="AJ18" s="145">
        <v>4</v>
      </c>
      <c r="AK18" s="145">
        <v>3</v>
      </c>
      <c r="AL18" s="145">
        <v>3</v>
      </c>
      <c r="AM18" s="145">
        <v>3</v>
      </c>
      <c r="AN18" s="145">
        <v>4</v>
      </c>
      <c r="AO18" s="145">
        <v>4</v>
      </c>
      <c r="AP18" s="145">
        <v>3</v>
      </c>
      <c r="AQ18" s="145">
        <v>4</v>
      </c>
      <c r="AR18" s="145">
        <v>4</v>
      </c>
      <c r="AS18" s="145">
        <v>4</v>
      </c>
      <c r="AT18" s="145">
        <v>3</v>
      </c>
      <c r="AU18" s="145">
        <v>2</v>
      </c>
      <c r="AV18" s="145">
        <v>4</v>
      </c>
      <c r="AW18" s="145">
        <v>3</v>
      </c>
      <c r="AX18" s="145">
        <v>2</v>
      </c>
      <c r="AY18" s="145">
        <v>4</v>
      </c>
      <c r="AZ18" s="145">
        <v>4</v>
      </c>
      <c r="BA18" s="145">
        <v>3</v>
      </c>
      <c r="BB18" s="145">
        <v>5</v>
      </c>
      <c r="BC18" s="145">
        <v>5</v>
      </c>
      <c r="BD18" s="145">
        <v>2</v>
      </c>
      <c r="BE18" s="145">
        <v>3</v>
      </c>
      <c r="BF18" s="145">
        <v>4</v>
      </c>
      <c r="BG18" s="145">
        <v>4</v>
      </c>
      <c r="BH18" s="145">
        <v>5</v>
      </c>
      <c r="BI18" s="145">
        <v>4</v>
      </c>
      <c r="BJ18" s="145">
        <v>2</v>
      </c>
      <c r="BK18" s="145">
        <v>3</v>
      </c>
      <c r="BL18" s="145">
        <v>3</v>
      </c>
      <c r="BM18" s="145">
        <v>3</v>
      </c>
      <c r="BN18" s="145">
        <v>2</v>
      </c>
      <c r="BO18" s="145">
        <v>5</v>
      </c>
      <c r="BP18" s="145">
        <v>2</v>
      </c>
      <c r="BQ18" s="145">
        <v>5</v>
      </c>
      <c r="BR18" s="145">
        <v>4</v>
      </c>
      <c r="BS18" s="145">
        <v>5</v>
      </c>
      <c r="BT18" s="145">
        <v>2</v>
      </c>
      <c r="BU18" s="145">
        <v>5</v>
      </c>
      <c r="BV18" s="145">
        <v>4</v>
      </c>
      <c r="BW18" s="145">
        <v>4</v>
      </c>
      <c r="BX18" s="145">
        <v>4</v>
      </c>
      <c r="BY18" s="145">
        <v>4</v>
      </c>
      <c r="BZ18" s="145">
        <v>5</v>
      </c>
      <c r="CA18" s="145">
        <v>4</v>
      </c>
      <c r="CB18" s="145">
        <v>2</v>
      </c>
      <c r="CC18" s="145">
        <v>4</v>
      </c>
      <c r="CD18" s="145">
        <v>2</v>
      </c>
      <c r="CE18" s="145">
        <v>2</v>
      </c>
      <c r="CF18" s="145">
        <v>4</v>
      </c>
      <c r="CG18" s="145">
        <v>4</v>
      </c>
      <c r="CH18" s="145">
        <v>5</v>
      </c>
      <c r="CI18" s="145">
        <v>3</v>
      </c>
      <c r="CJ18" s="145">
        <v>3</v>
      </c>
      <c r="CK18" s="145">
        <v>5</v>
      </c>
      <c r="CL18" s="145">
        <v>3</v>
      </c>
      <c r="CM18" s="145">
        <v>4</v>
      </c>
      <c r="CN18" s="145">
        <v>4</v>
      </c>
      <c r="CO18" s="145">
        <v>4</v>
      </c>
      <c r="CP18" s="145">
        <v>4</v>
      </c>
      <c r="CQ18" s="145">
        <v>3</v>
      </c>
      <c r="CR18" s="145">
        <v>3</v>
      </c>
      <c r="CS18" s="145">
        <v>2</v>
      </c>
      <c r="CT18" s="145">
        <v>5</v>
      </c>
      <c r="CU18" s="145">
        <v>5</v>
      </c>
      <c r="CV18" s="145">
        <v>3</v>
      </c>
      <c r="CW18" s="145">
        <v>3</v>
      </c>
      <c r="CX18" s="145">
        <v>5</v>
      </c>
      <c r="CY18" s="145">
        <v>3</v>
      </c>
      <c r="CZ18" s="145">
        <v>5</v>
      </c>
      <c r="DA18" s="145">
        <v>4</v>
      </c>
      <c r="DB18" s="145">
        <v>5</v>
      </c>
      <c r="DC18" s="145">
        <v>5</v>
      </c>
      <c r="DD18" s="145">
        <v>2</v>
      </c>
      <c r="DE18" s="145">
        <v>3</v>
      </c>
      <c r="DF18" s="145">
        <v>3</v>
      </c>
      <c r="DG18" s="145">
        <v>4</v>
      </c>
      <c r="DH18" s="145">
        <v>5</v>
      </c>
      <c r="DI18" s="145">
        <v>4</v>
      </c>
      <c r="DJ18" s="145">
        <v>4</v>
      </c>
      <c r="DK18" s="145">
        <v>4</v>
      </c>
      <c r="DL18" s="145">
        <v>4</v>
      </c>
      <c r="DM18" s="145">
        <v>4</v>
      </c>
      <c r="DN18" s="145">
        <v>3</v>
      </c>
      <c r="DO18" s="145">
        <v>4</v>
      </c>
      <c r="DP18" s="145">
        <v>4</v>
      </c>
      <c r="DQ18" s="145">
        <v>3</v>
      </c>
      <c r="DR18" s="145">
        <v>4</v>
      </c>
      <c r="DS18" s="145">
        <v>3</v>
      </c>
      <c r="DT18" s="145">
        <v>5</v>
      </c>
      <c r="DU18" s="145">
        <v>3</v>
      </c>
      <c r="DV18" s="145">
        <v>5</v>
      </c>
      <c r="DW18" s="145">
        <v>4</v>
      </c>
      <c r="DX18" s="145">
        <v>3</v>
      </c>
      <c r="DY18" s="145">
        <v>4</v>
      </c>
      <c r="DZ18" s="145">
        <v>3</v>
      </c>
      <c r="EA18" s="145">
        <v>3</v>
      </c>
      <c r="EB18" s="145">
        <v>4</v>
      </c>
      <c r="EC18" s="145">
        <v>4</v>
      </c>
      <c r="ED18" s="145">
        <v>3</v>
      </c>
      <c r="EE18" s="145">
        <v>2</v>
      </c>
      <c r="EF18" s="145">
        <v>3</v>
      </c>
      <c r="EG18" s="145">
        <v>4</v>
      </c>
      <c r="EH18" s="145">
        <v>4</v>
      </c>
      <c r="EI18" s="145">
        <v>4</v>
      </c>
      <c r="EJ18" s="145">
        <v>4</v>
      </c>
      <c r="EK18" s="145">
        <v>4</v>
      </c>
      <c r="EL18" s="145">
        <v>3</v>
      </c>
      <c r="EM18" s="145">
        <v>5</v>
      </c>
      <c r="EN18" s="145">
        <v>3</v>
      </c>
      <c r="EO18" s="145">
        <v>2</v>
      </c>
      <c r="EP18" s="145">
        <v>4</v>
      </c>
      <c r="EQ18" s="145">
        <v>3</v>
      </c>
      <c r="ER18" s="145">
        <v>2</v>
      </c>
      <c r="ES18" s="145">
        <v>3</v>
      </c>
      <c r="ET18" s="145">
        <v>5</v>
      </c>
      <c r="EU18" s="145">
        <v>3</v>
      </c>
      <c r="EV18" s="145">
        <v>5</v>
      </c>
      <c r="EW18" s="145">
        <v>4</v>
      </c>
      <c r="EX18" s="145">
        <v>4</v>
      </c>
      <c r="EY18" s="145">
        <v>3</v>
      </c>
      <c r="EZ18" s="145">
        <v>5</v>
      </c>
      <c r="FA18" s="145">
        <v>3</v>
      </c>
      <c r="FB18" s="145">
        <v>5</v>
      </c>
      <c r="FC18" s="145">
        <v>3</v>
      </c>
      <c r="FD18" s="145">
        <v>3</v>
      </c>
      <c r="FE18" s="145">
        <v>5</v>
      </c>
      <c r="FF18" s="145">
        <v>5</v>
      </c>
      <c r="FG18" s="145">
        <v>3</v>
      </c>
      <c r="FH18" s="145">
        <v>5</v>
      </c>
      <c r="FI18" s="145">
        <v>2</v>
      </c>
      <c r="FJ18" s="145">
        <v>5</v>
      </c>
      <c r="FK18" s="145">
        <v>5</v>
      </c>
      <c r="FL18" s="145">
        <v>3</v>
      </c>
      <c r="FM18" s="145">
        <v>2</v>
      </c>
      <c r="FN18" s="145">
        <v>4</v>
      </c>
      <c r="FO18" s="145">
        <v>4</v>
      </c>
      <c r="FP18" s="145">
        <v>5</v>
      </c>
      <c r="FQ18" s="145">
        <v>3</v>
      </c>
      <c r="FR18" s="145">
        <v>4</v>
      </c>
      <c r="FS18" s="145">
        <v>3</v>
      </c>
      <c r="FT18" s="145">
        <v>3</v>
      </c>
      <c r="FU18" s="145">
        <v>3</v>
      </c>
      <c r="FV18" s="145">
        <v>3</v>
      </c>
      <c r="FW18" s="145">
        <v>5</v>
      </c>
      <c r="FX18" s="145">
        <v>4</v>
      </c>
      <c r="FY18" s="145">
        <v>3</v>
      </c>
      <c r="FZ18" s="145">
        <v>3</v>
      </c>
      <c r="GA18" s="145">
        <v>2</v>
      </c>
      <c r="GB18" s="145">
        <v>4</v>
      </c>
      <c r="GC18" s="145">
        <v>3</v>
      </c>
      <c r="GD18" s="145">
        <v>3</v>
      </c>
      <c r="GE18" s="145">
        <v>3</v>
      </c>
      <c r="GF18" s="145">
        <v>5</v>
      </c>
      <c r="GG18" s="145">
        <v>3</v>
      </c>
      <c r="GH18" s="145">
        <v>4</v>
      </c>
      <c r="GI18" s="145">
        <v>3</v>
      </c>
      <c r="GJ18" s="145">
        <v>3</v>
      </c>
      <c r="GK18" s="145">
        <v>4</v>
      </c>
      <c r="GL18" s="145">
        <v>5</v>
      </c>
      <c r="GM18" s="145">
        <v>1</v>
      </c>
      <c r="GN18" s="145">
        <v>4</v>
      </c>
      <c r="GO18" s="145">
        <v>4</v>
      </c>
      <c r="GP18" s="145">
        <v>3</v>
      </c>
      <c r="GQ18" s="145">
        <v>3</v>
      </c>
      <c r="GR18" s="145">
        <v>4</v>
      </c>
      <c r="GS18" s="145">
        <v>2</v>
      </c>
      <c r="GT18" s="145">
        <v>4</v>
      </c>
      <c r="GU18" s="7">
        <f>AVERAGE(B18:GT18)</f>
        <v>3.5870646766169156</v>
      </c>
      <c r="GW18" s="7">
        <f>COUNTIF($B18:$GT18, 1)</f>
        <v>1</v>
      </c>
      <c r="GX18" s="7">
        <f>COUNTIF($B18:$GT18, 2)</f>
        <v>22</v>
      </c>
      <c r="GY18" s="7">
        <f>COUNTIF($B18:$GT18, 3)</f>
        <v>72</v>
      </c>
      <c r="GZ18" s="7">
        <f>COUNTIF($B18:$GT18, 4)</f>
        <v>70</v>
      </c>
      <c r="HA18" s="7">
        <f>COUNTIF($B18:$GT18, 5)</f>
        <v>36</v>
      </c>
    </row>
    <row r="19" spans="1:209" x14ac:dyDescent="0.25">
      <c r="A19" s="7" t="s">
        <v>605</v>
      </c>
      <c r="B19" s="145">
        <v>5</v>
      </c>
      <c r="C19" s="145">
        <v>5</v>
      </c>
      <c r="D19" s="145">
        <v>4</v>
      </c>
      <c r="E19" s="145">
        <v>5</v>
      </c>
      <c r="F19" s="145">
        <v>4</v>
      </c>
      <c r="G19" s="145">
        <v>2</v>
      </c>
      <c r="H19" s="145">
        <v>4</v>
      </c>
      <c r="I19" s="145">
        <v>3</v>
      </c>
      <c r="J19" s="145">
        <v>2</v>
      </c>
      <c r="K19" s="145">
        <v>4</v>
      </c>
      <c r="L19" s="145">
        <v>3</v>
      </c>
      <c r="M19" s="145">
        <v>5</v>
      </c>
      <c r="N19" s="145">
        <v>4</v>
      </c>
      <c r="O19" s="145">
        <v>4</v>
      </c>
      <c r="P19" s="145">
        <v>4</v>
      </c>
      <c r="Q19" s="145">
        <v>3</v>
      </c>
      <c r="R19" s="145">
        <v>5</v>
      </c>
      <c r="S19" s="145">
        <v>3</v>
      </c>
      <c r="T19" s="145">
        <v>5</v>
      </c>
      <c r="U19" s="145">
        <v>4</v>
      </c>
      <c r="V19" s="145">
        <v>4</v>
      </c>
      <c r="W19" s="145">
        <v>3</v>
      </c>
      <c r="X19" s="145">
        <v>3</v>
      </c>
      <c r="Y19" s="145">
        <v>5</v>
      </c>
      <c r="Z19" s="145">
        <v>3</v>
      </c>
      <c r="AA19" s="145">
        <v>3</v>
      </c>
      <c r="AB19" s="145">
        <v>3</v>
      </c>
      <c r="AC19" s="145">
        <v>3</v>
      </c>
      <c r="AD19" s="145">
        <v>3</v>
      </c>
      <c r="AE19" s="145">
        <v>3</v>
      </c>
      <c r="AF19" s="145">
        <v>4</v>
      </c>
      <c r="AG19" s="145">
        <v>5</v>
      </c>
      <c r="AH19" s="145">
        <v>4</v>
      </c>
      <c r="AI19" s="145">
        <v>5</v>
      </c>
      <c r="AJ19" s="145">
        <v>4</v>
      </c>
      <c r="AK19" s="145">
        <v>4</v>
      </c>
      <c r="AL19" s="145">
        <v>3</v>
      </c>
      <c r="AM19" s="145">
        <v>2</v>
      </c>
      <c r="AN19" s="145">
        <v>4</v>
      </c>
      <c r="AO19" s="145">
        <v>4</v>
      </c>
      <c r="AP19" s="145">
        <v>3</v>
      </c>
      <c r="AQ19" s="145">
        <v>5</v>
      </c>
      <c r="AR19" s="145">
        <v>4</v>
      </c>
      <c r="AS19" s="145">
        <v>5</v>
      </c>
      <c r="AT19" s="145">
        <v>3</v>
      </c>
      <c r="AU19" s="145">
        <v>5</v>
      </c>
      <c r="AV19" s="145">
        <v>3</v>
      </c>
      <c r="AW19" s="145">
        <v>4</v>
      </c>
      <c r="AX19" s="145">
        <v>3</v>
      </c>
      <c r="AY19" s="145">
        <v>4</v>
      </c>
      <c r="AZ19" s="145">
        <v>4</v>
      </c>
      <c r="BA19" s="145">
        <v>4</v>
      </c>
      <c r="BB19" s="145">
        <v>5</v>
      </c>
      <c r="BC19" s="145">
        <v>5</v>
      </c>
      <c r="BD19" s="145">
        <v>3</v>
      </c>
      <c r="BE19" s="145">
        <v>3</v>
      </c>
      <c r="BF19" s="145">
        <v>5</v>
      </c>
      <c r="BG19" s="145">
        <v>4</v>
      </c>
      <c r="BH19" s="145">
        <v>3</v>
      </c>
      <c r="BI19" s="145">
        <v>5</v>
      </c>
      <c r="BJ19" s="145">
        <v>4</v>
      </c>
      <c r="BK19" s="145">
        <v>3</v>
      </c>
      <c r="BL19" s="145">
        <v>4</v>
      </c>
      <c r="BM19" s="145">
        <v>2</v>
      </c>
      <c r="BN19" s="145">
        <v>4</v>
      </c>
      <c r="BO19" s="145">
        <v>3</v>
      </c>
      <c r="BP19" s="145">
        <v>5</v>
      </c>
      <c r="BQ19" s="145">
        <v>5</v>
      </c>
      <c r="BR19" s="145">
        <v>4</v>
      </c>
      <c r="BS19" s="145">
        <v>5</v>
      </c>
      <c r="BT19" s="145">
        <v>2</v>
      </c>
      <c r="BU19" s="145">
        <v>2</v>
      </c>
      <c r="BV19" s="145">
        <v>3</v>
      </c>
      <c r="BW19" s="145">
        <v>3</v>
      </c>
      <c r="BX19" s="145">
        <v>2</v>
      </c>
      <c r="BY19" s="145">
        <v>5</v>
      </c>
      <c r="BZ19" s="145">
        <v>5</v>
      </c>
      <c r="CA19" s="145">
        <v>5</v>
      </c>
      <c r="CB19" s="145">
        <v>3</v>
      </c>
      <c r="CC19" s="145">
        <v>5</v>
      </c>
      <c r="CD19" s="145">
        <v>3</v>
      </c>
      <c r="CE19" s="145">
        <v>4</v>
      </c>
      <c r="CF19" s="145">
        <v>5</v>
      </c>
      <c r="CG19" s="145">
        <v>4</v>
      </c>
      <c r="CH19" s="145">
        <v>4</v>
      </c>
      <c r="CI19" s="145">
        <v>3</v>
      </c>
      <c r="CJ19" s="145">
        <v>2</v>
      </c>
      <c r="CK19" s="145">
        <v>4</v>
      </c>
      <c r="CL19" s="145">
        <v>4</v>
      </c>
      <c r="CM19" s="145">
        <v>5</v>
      </c>
      <c r="CN19" s="145">
        <v>4</v>
      </c>
      <c r="CO19" s="145">
        <v>2</v>
      </c>
      <c r="CP19" s="145">
        <v>4</v>
      </c>
      <c r="CQ19" s="145">
        <v>5</v>
      </c>
      <c r="CR19" s="145">
        <v>2</v>
      </c>
      <c r="CS19" s="145">
        <v>4</v>
      </c>
      <c r="CT19" s="145">
        <v>5</v>
      </c>
      <c r="CU19" s="145">
        <v>5</v>
      </c>
      <c r="CV19" s="145">
        <v>3</v>
      </c>
      <c r="CW19" s="145">
        <v>3</v>
      </c>
      <c r="CX19" s="145">
        <v>5</v>
      </c>
      <c r="CY19" s="145">
        <v>4</v>
      </c>
      <c r="CZ19" s="145">
        <v>5</v>
      </c>
      <c r="DA19" s="145">
        <v>4</v>
      </c>
      <c r="DB19" s="145">
        <v>5</v>
      </c>
      <c r="DC19" s="145">
        <v>4</v>
      </c>
      <c r="DD19" s="145">
        <v>4</v>
      </c>
      <c r="DE19" s="145">
        <v>2</v>
      </c>
      <c r="DF19" s="145">
        <v>4</v>
      </c>
      <c r="DG19" s="145">
        <v>3</v>
      </c>
      <c r="DH19" s="145">
        <v>5</v>
      </c>
      <c r="DI19" s="145">
        <v>4</v>
      </c>
      <c r="DJ19" s="145">
        <v>5</v>
      </c>
      <c r="DK19" s="145">
        <v>5</v>
      </c>
      <c r="DL19" s="145">
        <v>3</v>
      </c>
      <c r="DM19" s="145">
        <v>2</v>
      </c>
      <c r="DN19" s="145">
        <v>4</v>
      </c>
      <c r="DO19" s="145">
        <v>5</v>
      </c>
      <c r="DP19" s="145">
        <v>4</v>
      </c>
      <c r="DQ19" s="145">
        <v>5</v>
      </c>
      <c r="DR19" s="145">
        <v>4</v>
      </c>
      <c r="DS19" s="145">
        <v>3</v>
      </c>
      <c r="DT19" s="145">
        <v>5</v>
      </c>
      <c r="DU19" s="145">
        <v>3</v>
      </c>
      <c r="DV19" s="145">
        <v>5</v>
      </c>
      <c r="DW19" s="145">
        <v>3</v>
      </c>
      <c r="DX19" s="145">
        <v>3</v>
      </c>
      <c r="DY19" s="145">
        <v>4</v>
      </c>
      <c r="DZ19" s="145">
        <v>3</v>
      </c>
      <c r="EA19" s="145">
        <v>3</v>
      </c>
      <c r="EB19" s="145">
        <v>4</v>
      </c>
      <c r="EC19" s="145">
        <v>4</v>
      </c>
      <c r="ED19" s="145">
        <v>5</v>
      </c>
      <c r="EE19" s="145">
        <v>4</v>
      </c>
      <c r="EF19" s="145">
        <v>2</v>
      </c>
      <c r="EG19" s="145">
        <v>4</v>
      </c>
      <c r="EH19" s="145">
        <v>3</v>
      </c>
      <c r="EI19" s="145">
        <v>5</v>
      </c>
      <c r="EJ19" s="145">
        <v>4</v>
      </c>
      <c r="EK19" s="145">
        <v>4</v>
      </c>
      <c r="EL19" s="145">
        <v>4</v>
      </c>
      <c r="EM19" s="145">
        <v>5</v>
      </c>
      <c r="EN19" s="145">
        <v>4</v>
      </c>
      <c r="EO19" s="145">
        <v>4</v>
      </c>
      <c r="EP19" s="145">
        <v>4</v>
      </c>
      <c r="EQ19" s="145">
        <v>3</v>
      </c>
      <c r="ER19" s="145">
        <v>2</v>
      </c>
      <c r="ES19" s="145">
        <v>3</v>
      </c>
      <c r="ET19" s="145">
        <v>4</v>
      </c>
      <c r="EU19" s="145">
        <v>2</v>
      </c>
      <c r="EV19" s="145">
        <v>4</v>
      </c>
      <c r="EW19" s="145">
        <v>4</v>
      </c>
      <c r="EX19" s="145">
        <v>4</v>
      </c>
      <c r="EY19" s="145">
        <v>4</v>
      </c>
      <c r="EZ19" s="145">
        <v>4</v>
      </c>
      <c r="FA19" s="145">
        <v>3</v>
      </c>
      <c r="FB19" s="145">
        <v>5</v>
      </c>
      <c r="FC19" s="145">
        <v>4</v>
      </c>
      <c r="FD19" s="145">
        <v>2</v>
      </c>
      <c r="FE19" s="145">
        <v>5</v>
      </c>
      <c r="FF19" s="145">
        <v>5</v>
      </c>
      <c r="FG19" s="145">
        <v>3</v>
      </c>
      <c r="FH19" s="145">
        <v>3</v>
      </c>
      <c r="FI19" s="145">
        <v>3</v>
      </c>
      <c r="FJ19" s="145">
        <v>5</v>
      </c>
      <c r="FK19" s="145">
        <v>3</v>
      </c>
      <c r="FL19" s="145">
        <v>3</v>
      </c>
      <c r="FM19" s="145">
        <v>4</v>
      </c>
      <c r="FN19" s="145">
        <v>4</v>
      </c>
      <c r="FO19" s="145">
        <v>4</v>
      </c>
      <c r="FP19" s="145">
        <v>3</v>
      </c>
      <c r="FQ19" s="145">
        <v>2</v>
      </c>
      <c r="FR19" s="145">
        <v>3</v>
      </c>
      <c r="FS19" s="145">
        <v>5</v>
      </c>
      <c r="FT19" s="145">
        <v>5</v>
      </c>
      <c r="FU19" s="145">
        <v>4</v>
      </c>
      <c r="FV19" s="145">
        <v>5</v>
      </c>
      <c r="FW19" s="145">
        <v>2</v>
      </c>
      <c r="FX19" s="145">
        <v>4</v>
      </c>
      <c r="FY19" s="145">
        <v>3</v>
      </c>
      <c r="FZ19" s="145">
        <v>4</v>
      </c>
      <c r="GA19" s="145">
        <v>2</v>
      </c>
      <c r="GB19" s="145">
        <v>4</v>
      </c>
      <c r="GC19" s="145">
        <v>4</v>
      </c>
      <c r="GD19" s="145">
        <v>2</v>
      </c>
      <c r="GE19" s="145">
        <v>4</v>
      </c>
      <c r="GF19" s="145">
        <v>5</v>
      </c>
      <c r="GG19" s="145">
        <v>4</v>
      </c>
      <c r="GH19" s="145">
        <v>4</v>
      </c>
      <c r="GI19" s="145">
        <v>3</v>
      </c>
      <c r="GJ19" s="145">
        <v>1</v>
      </c>
      <c r="GK19" s="145">
        <v>5</v>
      </c>
      <c r="GL19" s="145">
        <v>5</v>
      </c>
      <c r="GM19" s="145">
        <v>3</v>
      </c>
      <c r="GN19" s="145">
        <v>5</v>
      </c>
      <c r="GO19" s="145">
        <v>4</v>
      </c>
      <c r="GP19" s="145">
        <v>4</v>
      </c>
      <c r="GQ19" s="145">
        <v>5</v>
      </c>
      <c r="GR19" s="145">
        <v>4</v>
      </c>
      <c r="GS19" s="145">
        <v>4</v>
      </c>
      <c r="GT19" s="145">
        <v>3</v>
      </c>
      <c r="GU19" s="7">
        <f>AVERAGE(B19:GT19)</f>
        <v>3.7910447761194028</v>
      </c>
      <c r="GW19" s="7">
        <f>COUNTIF($B19:$GT19, 1)</f>
        <v>1</v>
      </c>
      <c r="GX19" s="7">
        <f>COUNTIF($B19:$GT19, 2)</f>
        <v>20</v>
      </c>
      <c r="GY19" s="7">
        <f>COUNTIF($B19:$GT19, 3)</f>
        <v>52</v>
      </c>
      <c r="GZ19" s="7">
        <f>COUNTIF($B19:$GT19, 4)</f>
        <v>75</v>
      </c>
      <c r="HA19" s="7">
        <f>COUNTIF($B19:$GT19, 5)</f>
        <v>53</v>
      </c>
    </row>
    <row r="20" spans="1:209" x14ac:dyDescent="0.25">
      <c r="A20" s="7" t="s">
        <v>607</v>
      </c>
      <c r="B20" s="145">
        <v>3</v>
      </c>
      <c r="C20" s="145">
        <v>2</v>
      </c>
      <c r="D20" s="145">
        <v>3</v>
      </c>
      <c r="E20" s="145">
        <v>5</v>
      </c>
      <c r="F20" s="145">
        <v>3</v>
      </c>
      <c r="G20" s="145">
        <v>1</v>
      </c>
      <c r="H20" s="145">
        <v>4</v>
      </c>
      <c r="I20" s="145">
        <v>3</v>
      </c>
      <c r="J20" s="145">
        <v>4</v>
      </c>
      <c r="K20" s="145">
        <v>3</v>
      </c>
      <c r="L20" s="145">
        <v>2</v>
      </c>
      <c r="M20" s="145">
        <v>3</v>
      </c>
      <c r="N20" s="145">
        <v>1</v>
      </c>
      <c r="O20" s="145">
        <v>3</v>
      </c>
      <c r="P20" s="145">
        <v>3</v>
      </c>
      <c r="Q20" s="145">
        <v>3</v>
      </c>
      <c r="R20" s="145">
        <v>4</v>
      </c>
      <c r="S20" s="145">
        <v>2</v>
      </c>
      <c r="T20" s="145">
        <v>2</v>
      </c>
      <c r="U20" s="145">
        <v>4</v>
      </c>
      <c r="V20" s="145">
        <v>1</v>
      </c>
      <c r="W20" s="145">
        <v>1</v>
      </c>
      <c r="X20" s="145">
        <v>2</v>
      </c>
      <c r="Y20" s="145">
        <v>3</v>
      </c>
      <c r="Z20" s="145">
        <v>4</v>
      </c>
      <c r="AA20" s="145">
        <v>5</v>
      </c>
      <c r="AB20" s="145">
        <v>3</v>
      </c>
      <c r="AC20" s="145">
        <v>2</v>
      </c>
      <c r="AD20" s="145">
        <v>3</v>
      </c>
      <c r="AE20" s="145">
        <v>3</v>
      </c>
      <c r="AF20" s="145">
        <v>4</v>
      </c>
      <c r="AG20" s="145">
        <v>5</v>
      </c>
      <c r="AH20" s="145">
        <v>4</v>
      </c>
      <c r="AI20" s="145">
        <v>3</v>
      </c>
      <c r="AJ20" s="145">
        <v>4</v>
      </c>
      <c r="AK20" s="145">
        <v>4</v>
      </c>
      <c r="AL20" s="145">
        <v>4</v>
      </c>
      <c r="AM20" s="145">
        <v>2</v>
      </c>
      <c r="AN20" s="145">
        <v>5</v>
      </c>
      <c r="AO20" s="145">
        <v>3</v>
      </c>
      <c r="AP20" s="145">
        <v>3</v>
      </c>
      <c r="AQ20" s="145">
        <v>4</v>
      </c>
      <c r="AR20" s="145">
        <v>4</v>
      </c>
      <c r="AS20" s="145">
        <v>4</v>
      </c>
      <c r="AT20" s="145">
        <v>3</v>
      </c>
      <c r="AU20" s="145">
        <v>3</v>
      </c>
      <c r="AV20" s="145">
        <v>4</v>
      </c>
      <c r="AW20" s="145">
        <v>3</v>
      </c>
      <c r="AX20" s="145">
        <v>3</v>
      </c>
      <c r="AY20" s="145">
        <v>3</v>
      </c>
      <c r="AZ20" s="145">
        <v>3</v>
      </c>
      <c r="BA20" s="145">
        <v>4</v>
      </c>
      <c r="BB20" s="145">
        <v>4</v>
      </c>
      <c r="BC20" s="145">
        <v>5</v>
      </c>
      <c r="BD20" s="145">
        <v>3</v>
      </c>
      <c r="BE20" s="145">
        <v>3</v>
      </c>
      <c r="BF20" s="145">
        <v>4</v>
      </c>
      <c r="BG20" s="145">
        <v>5</v>
      </c>
      <c r="BH20" s="145">
        <v>5</v>
      </c>
      <c r="BI20" s="145">
        <v>4</v>
      </c>
      <c r="BJ20" s="145">
        <v>4</v>
      </c>
      <c r="BK20" s="145">
        <v>3</v>
      </c>
      <c r="BL20" s="145">
        <v>4</v>
      </c>
      <c r="BM20" s="145">
        <v>2</v>
      </c>
      <c r="BN20" s="145">
        <v>3</v>
      </c>
      <c r="BO20" s="145">
        <v>3</v>
      </c>
      <c r="BP20" s="145">
        <v>3</v>
      </c>
      <c r="BQ20" s="145">
        <v>5</v>
      </c>
      <c r="BR20" s="145">
        <v>3</v>
      </c>
      <c r="BS20" s="145">
        <v>5</v>
      </c>
      <c r="BT20" s="145">
        <v>2</v>
      </c>
      <c r="BU20" s="145">
        <v>3</v>
      </c>
      <c r="BV20" s="145">
        <v>5</v>
      </c>
      <c r="BW20" s="145">
        <v>4</v>
      </c>
      <c r="BX20" s="145">
        <v>3</v>
      </c>
      <c r="BY20" s="145">
        <v>4</v>
      </c>
      <c r="BZ20" s="145">
        <v>3</v>
      </c>
      <c r="CA20" s="145">
        <v>4</v>
      </c>
      <c r="CB20" s="145">
        <v>3</v>
      </c>
      <c r="CC20" s="145">
        <v>4</v>
      </c>
      <c r="CD20" s="145">
        <v>2</v>
      </c>
      <c r="CE20" s="145">
        <v>3</v>
      </c>
      <c r="CF20" s="145">
        <v>4</v>
      </c>
      <c r="CG20" s="145">
        <v>3</v>
      </c>
      <c r="CH20" s="145">
        <v>3</v>
      </c>
      <c r="CI20" s="145">
        <v>2</v>
      </c>
      <c r="CJ20" s="145">
        <v>3</v>
      </c>
      <c r="CK20" s="145">
        <v>3</v>
      </c>
      <c r="CL20" s="145">
        <v>3</v>
      </c>
      <c r="CM20" s="145">
        <v>4</v>
      </c>
      <c r="CN20" s="145">
        <v>4</v>
      </c>
      <c r="CO20" s="145">
        <v>1</v>
      </c>
      <c r="CP20" s="145">
        <v>5</v>
      </c>
      <c r="CQ20" s="145">
        <v>2</v>
      </c>
      <c r="CR20" s="145">
        <v>3</v>
      </c>
      <c r="CS20" s="145">
        <v>2</v>
      </c>
      <c r="CT20" s="145">
        <v>4</v>
      </c>
      <c r="CU20" s="145">
        <v>3</v>
      </c>
      <c r="CV20" s="145">
        <v>4</v>
      </c>
      <c r="CW20" s="145">
        <v>2</v>
      </c>
      <c r="CX20" s="145">
        <v>3</v>
      </c>
      <c r="CY20" s="145">
        <v>3</v>
      </c>
      <c r="CZ20" s="145">
        <v>3</v>
      </c>
      <c r="DA20" s="145">
        <v>2</v>
      </c>
      <c r="DB20" s="145">
        <v>5</v>
      </c>
      <c r="DC20" s="145">
        <v>4</v>
      </c>
      <c r="DD20" s="145">
        <v>4</v>
      </c>
      <c r="DE20" s="145">
        <v>3</v>
      </c>
      <c r="DF20" s="145">
        <v>2</v>
      </c>
      <c r="DG20" s="145">
        <v>4</v>
      </c>
      <c r="DH20" s="145">
        <v>3</v>
      </c>
      <c r="DI20" s="145">
        <v>4</v>
      </c>
      <c r="DJ20" s="145">
        <v>4</v>
      </c>
      <c r="DK20" s="145">
        <v>3</v>
      </c>
      <c r="DL20" s="145">
        <v>3</v>
      </c>
      <c r="DM20" s="145">
        <v>3</v>
      </c>
      <c r="DN20" s="145">
        <v>2</v>
      </c>
      <c r="DO20" s="145">
        <v>4</v>
      </c>
      <c r="DP20" s="145">
        <v>4</v>
      </c>
      <c r="DQ20" s="145">
        <v>4</v>
      </c>
      <c r="DR20" s="145">
        <v>4</v>
      </c>
      <c r="DS20" s="145">
        <v>4</v>
      </c>
      <c r="DT20" s="145">
        <v>5</v>
      </c>
      <c r="DU20" s="145">
        <v>5</v>
      </c>
      <c r="DV20" s="145">
        <v>4</v>
      </c>
      <c r="DW20" s="145">
        <v>3</v>
      </c>
      <c r="DX20" s="145">
        <v>3</v>
      </c>
      <c r="DY20" s="145">
        <v>3</v>
      </c>
      <c r="DZ20" s="145">
        <v>2</v>
      </c>
      <c r="EA20" s="145">
        <v>3</v>
      </c>
      <c r="EB20" s="145">
        <v>3</v>
      </c>
      <c r="EC20" s="145">
        <v>4</v>
      </c>
      <c r="ED20" s="145">
        <v>3</v>
      </c>
      <c r="EE20" s="145">
        <v>3</v>
      </c>
      <c r="EF20" s="145">
        <v>5</v>
      </c>
      <c r="EG20" s="145">
        <v>4</v>
      </c>
      <c r="EH20" s="145">
        <v>4</v>
      </c>
      <c r="EI20" s="145">
        <v>4</v>
      </c>
      <c r="EJ20" s="145">
        <v>3</v>
      </c>
      <c r="EK20" s="145">
        <v>4</v>
      </c>
      <c r="EL20" s="145">
        <v>3</v>
      </c>
      <c r="EM20" s="145">
        <v>3</v>
      </c>
      <c r="EN20" s="145">
        <v>3</v>
      </c>
      <c r="EO20" s="145">
        <v>3</v>
      </c>
      <c r="EP20" s="145">
        <v>5</v>
      </c>
      <c r="EQ20" s="145">
        <v>3</v>
      </c>
      <c r="ER20" s="145">
        <v>4</v>
      </c>
      <c r="ES20" s="145">
        <v>3</v>
      </c>
      <c r="ET20" s="145">
        <v>5</v>
      </c>
      <c r="EU20" s="145">
        <v>5</v>
      </c>
      <c r="EV20" s="145">
        <v>4</v>
      </c>
      <c r="EW20" s="145">
        <v>4</v>
      </c>
      <c r="EX20" s="145">
        <v>4</v>
      </c>
      <c r="EY20" s="145">
        <v>4</v>
      </c>
      <c r="EZ20" s="145">
        <v>5</v>
      </c>
      <c r="FA20" s="145">
        <v>3</v>
      </c>
      <c r="FB20" s="145">
        <v>5</v>
      </c>
      <c r="FC20" s="145">
        <v>3</v>
      </c>
      <c r="FD20" s="145">
        <v>3</v>
      </c>
      <c r="FE20" s="145">
        <v>4</v>
      </c>
      <c r="FF20" s="145">
        <v>1</v>
      </c>
      <c r="FG20" s="145">
        <v>3</v>
      </c>
      <c r="FH20" s="145">
        <v>3</v>
      </c>
      <c r="FI20" s="145">
        <v>2</v>
      </c>
      <c r="FJ20" s="145">
        <v>4</v>
      </c>
      <c r="FK20" s="145">
        <v>5</v>
      </c>
      <c r="FL20" s="145">
        <v>2</v>
      </c>
      <c r="FM20" s="145">
        <v>4</v>
      </c>
      <c r="FN20" s="145">
        <v>4</v>
      </c>
      <c r="FO20" s="145">
        <v>4</v>
      </c>
      <c r="FP20" s="145">
        <v>4</v>
      </c>
      <c r="FQ20" s="145">
        <v>1</v>
      </c>
      <c r="FR20" s="145">
        <v>3</v>
      </c>
      <c r="FS20" s="145">
        <v>3</v>
      </c>
      <c r="FT20" s="145">
        <v>4</v>
      </c>
      <c r="FU20" s="145">
        <v>4</v>
      </c>
      <c r="FV20" s="145">
        <v>3</v>
      </c>
      <c r="FW20" s="145">
        <v>2</v>
      </c>
      <c r="FX20" s="145">
        <v>5</v>
      </c>
      <c r="FY20" s="145">
        <v>4</v>
      </c>
      <c r="FZ20" s="145">
        <v>3</v>
      </c>
      <c r="GA20" s="145">
        <v>3</v>
      </c>
      <c r="GB20" s="145">
        <v>3</v>
      </c>
      <c r="GC20" s="145">
        <v>1</v>
      </c>
      <c r="GD20" s="145">
        <v>3</v>
      </c>
      <c r="GE20" s="145">
        <v>3</v>
      </c>
      <c r="GF20" s="145">
        <v>4</v>
      </c>
      <c r="GG20" s="145">
        <v>3</v>
      </c>
      <c r="GH20" s="145">
        <v>4</v>
      </c>
      <c r="GI20" s="145">
        <v>3</v>
      </c>
      <c r="GJ20" s="145">
        <v>3</v>
      </c>
      <c r="GK20" s="145">
        <v>5</v>
      </c>
      <c r="GL20" s="145">
        <v>5</v>
      </c>
      <c r="GM20" s="145">
        <v>1</v>
      </c>
      <c r="GN20" s="145">
        <v>4</v>
      </c>
      <c r="GO20" s="145">
        <v>4</v>
      </c>
      <c r="GP20" s="145">
        <v>3</v>
      </c>
      <c r="GQ20" s="145">
        <v>5</v>
      </c>
      <c r="GR20" s="145">
        <v>4</v>
      </c>
      <c r="GS20" s="145">
        <v>2</v>
      </c>
      <c r="GT20" s="145">
        <v>3</v>
      </c>
      <c r="GU20" s="7">
        <f>AVERAGE(B20:GT20)</f>
        <v>3.3681592039800994</v>
      </c>
      <c r="GW20" s="7">
        <f>COUNTIF($B20:$GT20, 1)</f>
        <v>9</v>
      </c>
      <c r="GX20" s="7">
        <f>COUNTIF($B20:$GT20, 2)</f>
        <v>22</v>
      </c>
      <c r="GY20" s="7">
        <f>COUNTIF($B20:$GT20, 3)</f>
        <v>81</v>
      </c>
      <c r="GZ20" s="7">
        <f>COUNTIF($B20:$GT20, 4)</f>
        <v>64</v>
      </c>
      <c r="HA20" s="7">
        <f>COUNTIF($B20:$GT20, 5)</f>
        <v>25</v>
      </c>
    </row>
    <row r="21" spans="1:209" x14ac:dyDescent="0.25">
      <c r="A21" s="7" t="s">
        <v>609</v>
      </c>
      <c r="B21" s="145">
        <v>3</v>
      </c>
      <c r="C21" s="145">
        <v>3</v>
      </c>
      <c r="D21" s="145">
        <v>5</v>
      </c>
      <c r="E21" s="145">
        <v>5</v>
      </c>
      <c r="F21" s="145">
        <v>3</v>
      </c>
      <c r="G21" s="145">
        <v>3</v>
      </c>
      <c r="H21" s="145">
        <v>3</v>
      </c>
      <c r="I21" s="145">
        <v>4</v>
      </c>
      <c r="J21" s="145">
        <v>3</v>
      </c>
      <c r="K21" s="145">
        <v>3</v>
      </c>
      <c r="L21" s="145">
        <v>2</v>
      </c>
      <c r="M21" s="145">
        <v>4</v>
      </c>
      <c r="N21" s="145">
        <v>4</v>
      </c>
      <c r="O21" s="145">
        <v>4</v>
      </c>
      <c r="P21" s="145">
        <v>4</v>
      </c>
      <c r="Q21" s="145">
        <v>3</v>
      </c>
      <c r="R21" s="145">
        <v>4</v>
      </c>
      <c r="S21" s="145">
        <v>3</v>
      </c>
      <c r="T21" s="145">
        <v>3</v>
      </c>
      <c r="U21" s="145">
        <v>4</v>
      </c>
      <c r="V21" s="145">
        <v>2</v>
      </c>
      <c r="W21" s="145">
        <v>3</v>
      </c>
      <c r="X21" s="145">
        <v>3</v>
      </c>
      <c r="Y21" s="145">
        <v>4</v>
      </c>
      <c r="Z21" s="145">
        <v>5</v>
      </c>
      <c r="AA21" s="145">
        <v>4</v>
      </c>
      <c r="AB21" s="145">
        <v>3</v>
      </c>
      <c r="AC21" s="145">
        <v>3</v>
      </c>
      <c r="AD21" s="145">
        <v>4</v>
      </c>
      <c r="AE21" s="145">
        <v>2</v>
      </c>
      <c r="AF21" s="145">
        <v>4</v>
      </c>
      <c r="AG21" s="145">
        <v>4</v>
      </c>
      <c r="AH21" s="145">
        <v>3</v>
      </c>
      <c r="AI21" s="145">
        <v>4</v>
      </c>
      <c r="AJ21" s="145">
        <v>3</v>
      </c>
      <c r="AK21" s="145">
        <v>4</v>
      </c>
      <c r="AL21" s="145">
        <v>3</v>
      </c>
      <c r="AM21" s="145">
        <v>4</v>
      </c>
      <c r="AN21" s="145">
        <v>3</v>
      </c>
      <c r="AO21" s="145">
        <v>3</v>
      </c>
      <c r="AP21" s="145">
        <v>3</v>
      </c>
      <c r="AQ21" s="145">
        <v>2</v>
      </c>
      <c r="AR21" s="145">
        <v>4</v>
      </c>
      <c r="AS21" s="145">
        <v>5</v>
      </c>
      <c r="AT21" s="145">
        <v>2</v>
      </c>
      <c r="AU21" s="145">
        <v>2</v>
      </c>
      <c r="AV21" s="145">
        <v>4</v>
      </c>
      <c r="AW21" s="145">
        <v>2</v>
      </c>
      <c r="AX21" s="145">
        <v>2</v>
      </c>
      <c r="AY21" s="145">
        <v>3</v>
      </c>
      <c r="AZ21" s="145">
        <v>3</v>
      </c>
      <c r="BA21" s="145">
        <v>3</v>
      </c>
      <c r="BB21" s="145">
        <v>4</v>
      </c>
      <c r="BC21" s="145">
        <v>5</v>
      </c>
      <c r="BD21" s="145">
        <v>2</v>
      </c>
      <c r="BE21" s="145">
        <v>4</v>
      </c>
      <c r="BF21" s="145">
        <v>5</v>
      </c>
      <c r="BG21" s="145">
        <v>4</v>
      </c>
      <c r="BH21" s="145">
        <v>5</v>
      </c>
      <c r="BI21" s="145">
        <v>3</v>
      </c>
      <c r="BJ21" s="145">
        <v>3</v>
      </c>
      <c r="BK21" s="145">
        <v>3</v>
      </c>
      <c r="BL21" s="145">
        <v>4</v>
      </c>
      <c r="BM21" s="145">
        <v>2</v>
      </c>
      <c r="BN21" s="145">
        <v>2</v>
      </c>
      <c r="BO21" s="145">
        <v>3</v>
      </c>
      <c r="BP21" s="145">
        <v>3</v>
      </c>
      <c r="BQ21" s="145">
        <v>5</v>
      </c>
      <c r="BR21" s="145">
        <v>4</v>
      </c>
      <c r="BS21" s="145">
        <v>5</v>
      </c>
      <c r="BT21" s="145">
        <v>2</v>
      </c>
      <c r="BU21" s="145">
        <v>4</v>
      </c>
      <c r="BV21" s="145">
        <v>5</v>
      </c>
      <c r="BW21" s="145">
        <v>4</v>
      </c>
      <c r="BX21" s="145">
        <v>2</v>
      </c>
      <c r="BY21" s="145">
        <v>2</v>
      </c>
      <c r="BZ21" s="145">
        <v>3</v>
      </c>
      <c r="CA21" s="145">
        <v>5</v>
      </c>
      <c r="CB21" s="145">
        <v>4</v>
      </c>
      <c r="CC21" s="145">
        <v>3</v>
      </c>
      <c r="CD21" s="145">
        <v>4</v>
      </c>
      <c r="CE21" s="145">
        <v>3</v>
      </c>
      <c r="CF21" s="145">
        <v>5</v>
      </c>
      <c r="CG21" s="145">
        <v>4</v>
      </c>
      <c r="CH21" s="145">
        <v>4</v>
      </c>
      <c r="CI21" s="145">
        <v>3</v>
      </c>
      <c r="CJ21" s="145">
        <v>3</v>
      </c>
      <c r="CK21" s="145">
        <v>3</v>
      </c>
      <c r="CL21" s="145">
        <v>3</v>
      </c>
      <c r="CM21" s="145">
        <v>3</v>
      </c>
      <c r="CN21" s="145">
        <v>4</v>
      </c>
      <c r="CO21" s="145">
        <v>3</v>
      </c>
      <c r="CP21" s="145">
        <v>4</v>
      </c>
      <c r="CQ21" s="145">
        <v>4</v>
      </c>
      <c r="CR21" s="145">
        <v>4</v>
      </c>
      <c r="CS21" s="145">
        <v>5</v>
      </c>
      <c r="CT21" s="145">
        <v>4</v>
      </c>
      <c r="CU21" s="145">
        <v>5</v>
      </c>
      <c r="CV21" s="145">
        <v>4</v>
      </c>
      <c r="CW21" s="145">
        <v>3</v>
      </c>
      <c r="CX21" s="145">
        <v>4</v>
      </c>
      <c r="CY21" s="145">
        <v>4</v>
      </c>
      <c r="CZ21" s="145">
        <v>5</v>
      </c>
      <c r="DA21" s="145">
        <v>4</v>
      </c>
      <c r="DB21" s="145">
        <v>4</v>
      </c>
      <c r="DC21" s="145">
        <v>4</v>
      </c>
      <c r="DD21" s="145">
        <v>3</v>
      </c>
      <c r="DE21" s="145">
        <v>2</v>
      </c>
      <c r="DF21" s="145">
        <v>4</v>
      </c>
      <c r="DG21" s="145">
        <v>3</v>
      </c>
      <c r="DH21" s="145">
        <v>4</v>
      </c>
      <c r="DI21" s="145">
        <v>3</v>
      </c>
      <c r="DJ21" s="145">
        <v>4</v>
      </c>
      <c r="DK21" s="145">
        <v>4</v>
      </c>
      <c r="DL21" s="145">
        <v>4</v>
      </c>
      <c r="DM21" s="145">
        <v>3</v>
      </c>
      <c r="DN21" s="145">
        <v>2</v>
      </c>
      <c r="DO21" s="145">
        <v>4</v>
      </c>
      <c r="DP21" s="145">
        <v>4</v>
      </c>
      <c r="DQ21" s="145">
        <v>4</v>
      </c>
      <c r="DR21" s="145">
        <v>4</v>
      </c>
      <c r="DS21" s="145">
        <v>4</v>
      </c>
      <c r="DT21" s="145">
        <v>3</v>
      </c>
      <c r="DU21" s="145">
        <v>3</v>
      </c>
      <c r="DV21" s="145">
        <v>3</v>
      </c>
      <c r="DW21" s="145">
        <v>5</v>
      </c>
      <c r="DX21" s="145">
        <v>4</v>
      </c>
      <c r="DY21" s="145">
        <v>3</v>
      </c>
      <c r="DZ21" s="145">
        <v>2</v>
      </c>
      <c r="EA21" s="145">
        <v>5</v>
      </c>
      <c r="EB21" s="145">
        <v>3</v>
      </c>
      <c r="EC21" s="145">
        <v>4</v>
      </c>
      <c r="ED21" s="145">
        <v>4</v>
      </c>
      <c r="EE21" s="145">
        <v>3</v>
      </c>
      <c r="EF21" s="145">
        <v>5</v>
      </c>
      <c r="EG21" s="145">
        <v>3</v>
      </c>
      <c r="EH21" s="145">
        <v>3</v>
      </c>
      <c r="EI21" s="145">
        <v>3</v>
      </c>
      <c r="EJ21" s="145">
        <v>4</v>
      </c>
      <c r="EK21" s="145">
        <v>4</v>
      </c>
      <c r="EL21" s="145">
        <v>4</v>
      </c>
      <c r="EM21" s="145">
        <v>4</v>
      </c>
      <c r="EN21" s="145">
        <v>3</v>
      </c>
      <c r="EO21" s="145">
        <v>3</v>
      </c>
      <c r="EP21" s="145">
        <v>5</v>
      </c>
      <c r="EQ21" s="145">
        <v>2</v>
      </c>
      <c r="ER21" s="145">
        <v>3</v>
      </c>
      <c r="ES21" s="145">
        <v>3</v>
      </c>
      <c r="ET21" s="145">
        <v>5</v>
      </c>
      <c r="EU21" s="145">
        <v>4</v>
      </c>
      <c r="EV21" s="145">
        <v>3</v>
      </c>
      <c r="EW21" s="145">
        <v>3</v>
      </c>
      <c r="EX21" s="145">
        <v>4</v>
      </c>
      <c r="EY21" s="145">
        <v>4</v>
      </c>
      <c r="EZ21" s="145">
        <v>3</v>
      </c>
      <c r="FA21" s="145">
        <v>4</v>
      </c>
      <c r="FB21" s="145">
        <v>4</v>
      </c>
      <c r="FC21" s="145">
        <v>3</v>
      </c>
      <c r="FD21" s="145">
        <v>3</v>
      </c>
      <c r="FE21" s="145">
        <v>5</v>
      </c>
      <c r="FF21" s="145">
        <v>4</v>
      </c>
      <c r="FG21" s="145">
        <v>4</v>
      </c>
      <c r="FH21" s="145">
        <v>3</v>
      </c>
      <c r="FI21" s="145">
        <v>3</v>
      </c>
      <c r="FJ21" s="145">
        <v>4</v>
      </c>
      <c r="FK21" s="145">
        <v>3</v>
      </c>
      <c r="FL21" s="145">
        <v>3</v>
      </c>
      <c r="FM21" s="145">
        <v>4</v>
      </c>
      <c r="FN21" s="145">
        <v>4</v>
      </c>
      <c r="FO21" s="145">
        <v>3</v>
      </c>
      <c r="FP21" s="145">
        <v>3</v>
      </c>
      <c r="FQ21" s="145">
        <v>5</v>
      </c>
      <c r="FR21" s="145">
        <v>3</v>
      </c>
      <c r="FS21" s="145">
        <v>4</v>
      </c>
      <c r="FT21" s="145">
        <v>4</v>
      </c>
      <c r="FU21" s="145">
        <v>3</v>
      </c>
      <c r="FV21" s="145">
        <v>4</v>
      </c>
      <c r="FW21" s="145">
        <v>2</v>
      </c>
      <c r="FX21" s="145">
        <v>4</v>
      </c>
      <c r="FY21" s="145">
        <v>4</v>
      </c>
      <c r="FZ21" s="145">
        <v>4</v>
      </c>
      <c r="GA21" s="145">
        <v>2</v>
      </c>
      <c r="GB21" s="145">
        <v>2</v>
      </c>
      <c r="GC21" s="145">
        <v>3</v>
      </c>
      <c r="GD21" s="145">
        <v>3</v>
      </c>
      <c r="GE21" s="145">
        <v>3</v>
      </c>
      <c r="GF21" s="145">
        <v>4</v>
      </c>
      <c r="GG21" s="145">
        <v>4</v>
      </c>
      <c r="GH21" s="145">
        <v>4</v>
      </c>
      <c r="GI21" s="145">
        <v>3</v>
      </c>
      <c r="GJ21" s="145">
        <v>3</v>
      </c>
      <c r="GK21" s="145">
        <v>5</v>
      </c>
      <c r="GL21" s="145">
        <v>5</v>
      </c>
      <c r="GM21" s="145">
        <v>2</v>
      </c>
      <c r="GN21" s="145">
        <v>5</v>
      </c>
      <c r="GO21" s="145">
        <v>4</v>
      </c>
      <c r="GP21" s="145">
        <v>4</v>
      </c>
      <c r="GQ21" s="145">
        <v>5</v>
      </c>
      <c r="GR21" s="145">
        <v>3</v>
      </c>
      <c r="GS21" s="145">
        <v>3</v>
      </c>
      <c r="GT21" s="145">
        <v>3</v>
      </c>
      <c r="GU21" s="7">
        <f>AVERAGE(B21:GT21)</f>
        <v>3.5323383084577116</v>
      </c>
      <c r="GW21" s="7">
        <f>COUNTIF($B21:$GT21, 1)</f>
        <v>0</v>
      </c>
      <c r="GX21" s="7">
        <f>COUNTIF($B21:$GT21, 2)</f>
        <v>22</v>
      </c>
      <c r="GY21" s="7">
        <f>COUNTIF($B21:$GT21, 3)</f>
        <v>76</v>
      </c>
      <c r="GZ21" s="7">
        <f>COUNTIF($B21:$GT21, 4)</f>
        <v>77</v>
      </c>
      <c r="HA21" s="7">
        <f>COUNTIF($B21:$GT21, 5)</f>
        <v>26</v>
      </c>
    </row>
    <row r="22" spans="1:209" x14ac:dyDescent="0.25">
      <c r="A22" s="7" t="s">
        <v>612</v>
      </c>
      <c r="B22" s="145">
        <v>3</v>
      </c>
      <c r="C22" s="145">
        <v>3</v>
      </c>
      <c r="D22" s="145">
        <v>4</v>
      </c>
      <c r="E22" s="145">
        <v>5</v>
      </c>
      <c r="F22" s="145">
        <v>3</v>
      </c>
      <c r="G22" s="145">
        <v>3</v>
      </c>
      <c r="H22" s="145">
        <v>3</v>
      </c>
      <c r="I22" s="145">
        <v>3</v>
      </c>
      <c r="J22" s="145">
        <v>2</v>
      </c>
      <c r="K22" s="145">
        <v>3</v>
      </c>
      <c r="L22" s="145">
        <v>4</v>
      </c>
      <c r="M22" s="145">
        <v>5</v>
      </c>
      <c r="N22" s="145">
        <v>4</v>
      </c>
      <c r="O22" s="145">
        <v>4</v>
      </c>
      <c r="P22" s="145">
        <v>3</v>
      </c>
      <c r="Q22" s="145">
        <v>3</v>
      </c>
      <c r="R22" s="145">
        <v>4</v>
      </c>
      <c r="S22" s="145">
        <v>3</v>
      </c>
      <c r="T22" s="145">
        <v>4</v>
      </c>
      <c r="U22" s="145">
        <v>3</v>
      </c>
      <c r="V22" s="145">
        <v>2</v>
      </c>
      <c r="W22" s="145">
        <v>4</v>
      </c>
      <c r="X22" s="145">
        <v>4</v>
      </c>
      <c r="Y22" s="145">
        <v>5</v>
      </c>
      <c r="Z22" s="145">
        <v>4</v>
      </c>
      <c r="AA22" s="145">
        <v>4</v>
      </c>
      <c r="AB22" s="145">
        <v>3</v>
      </c>
      <c r="AC22" s="145">
        <v>3</v>
      </c>
      <c r="AD22" s="145">
        <v>3</v>
      </c>
      <c r="AE22" s="145">
        <v>2</v>
      </c>
      <c r="AF22" s="145">
        <v>4</v>
      </c>
      <c r="AG22" s="145">
        <v>4</v>
      </c>
      <c r="AH22" s="145">
        <v>4</v>
      </c>
      <c r="AI22" s="145">
        <v>4</v>
      </c>
      <c r="AJ22" s="145">
        <v>3</v>
      </c>
      <c r="AK22" s="145">
        <v>4</v>
      </c>
      <c r="AL22" s="145">
        <v>4</v>
      </c>
      <c r="AM22" s="145">
        <v>3</v>
      </c>
      <c r="AN22" s="145">
        <v>3</v>
      </c>
      <c r="AO22" s="145">
        <v>2</v>
      </c>
      <c r="AP22" s="145">
        <v>3</v>
      </c>
      <c r="AQ22" s="145">
        <v>2</v>
      </c>
      <c r="AR22" s="145">
        <v>3</v>
      </c>
      <c r="AS22" s="145">
        <v>5</v>
      </c>
      <c r="AT22" s="145">
        <v>2</v>
      </c>
      <c r="AU22" s="145">
        <v>2</v>
      </c>
      <c r="AV22" s="145">
        <v>3</v>
      </c>
      <c r="AW22" s="145">
        <v>3</v>
      </c>
      <c r="AX22" s="145">
        <v>2</v>
      </c>
      <c r="AY22" s="145">
        <v>4</v>
      </c>
      <c r="AZ22" s="145">
        <v>3</v>
      </c>
      <c r="BA22" s="145">
        <v>3</v>
      </c>
      <c r="BB22" s="145">
        <v>3</v>
      </c>
      <c r="BC22" s="145">
        <v>4</v>
      </c>
      <c r="BD22" s="145">
        <v>2</v>
      </c>
      <c r="BE22" s="145">
        <v>2</v>
      </c>
      <c r="BF22" s="145">
        <v>5</v>
      </c>
      <c r="BG22" s="145">
        <v>5</v>
      </c>
      <c r="BH22" s="145">
        <v>4</v>
      </c>
      <c r="BI22" s="145">
        <v>3</v>
      </c>
      <c r="BJ22" s="145">
        <v>2</v>
      </c>
      <c r="BK22" s="145">
        <v>3</v>
      </c>
      <c r="BL22" s="145">
        <v>5</v>
      </c>
      <c r="BM22" s="145">
        <v>2</v>
      </c>
      <c r="BN22" s="145">
        <v>2</v>
      </c>
      <c r="BO22" s="145">
        <v>2</v>
      </c>
      <c r="BP22" s="145">
        <v>4</v>
      </c>
      <c r="BQ22" s="145">
        <v>5</v>
      </c>
      <c r="BR22" s="145">
        <v>4</v>
      </c>
      <c r="BS22" s="145">
        <v>5</v>
      </c>
      <c r="BT22" s="145">
        <v>2</v>
      </c>
      <c r="BU22" s="145">
        <v>5</v>
      </c>
      <c r="BV22" s="145">
        <v>4</v>
      </c>
      <c r="BW22" s="145">
        <v>3</v>
      </c>
      <c r="BX22" s="145">
        <v>3</v>
      </c>
      <c r="BY22" s="145">
        <v>2</v>
      </c>
      <c r="BZ22" s="145">
        <v>3</v>
      </c>
      <c r="CA22" s="145">
        <v>4</v>
      </c>
      <c r="CB22" s="145">
        <v>3</v>
      </c>
      <c r="CC22" s="145">
        <v>3</v>
      </c>
      <c r="CD22" s="145">
        <v>3</v>
      </c>
      <c r="CE22" s="145">
        <v>3</v>
      </c>
      <c r="CF22" s="145">
        <v>5</v>
      </c>
      <c r="CG22" s="145">
        <v>3</v>
      </c>
      <c r="CH22" s="145">
        <v>4</v>
      </c>
      <c r="CI22" s="145">
        <v>3</v>
      </c>
      <c r="CJ22" s="145">
        <v>3</v>
      </c>
      <c r="CK22" s="145">
        <v>5</v>
      </c>
      <c r="CL22" s="145">
        <v>3</v>
      </c>
      <c r="CM22" s="145">
        <v>3</v>
      </c>
      <c r="CN22" s="145">
        <v>3</v>
      </c>
      <c r="CO22" s="145">
        <v>3</v>
      </c>
      <c r="CP22" s="145">
        <v>5</v>
      </c>
      <c r="CQ22" s="145">
        <v>4</v>
      </c>
      <c r="CR22" s="145">
        <v>4</v>
      </c>
      <c r="CS22" s="145">
        <v>4</v>
      </c>
      <c r="CT22" s="145">
        <v>4</v>
      </c>
      <c r="CU22" s="145">
        <v>4</v>
      </c>
      <c r="CV22" s="145">
        <v>4</v>
      </c>
      <c r="CW22" s="145">
        <v>3</v>
      </c>
      <c r="CX22" s="145">
        <v>4</v>
      </c>
      <c r="CY22" s="145">
        <v>4</v>
      </c>
      <c r="CZ22" s="145">
        <v>5</v>
      </c>
      <c r="DA22" s="145">
        <v>4</v>
      </c>
      <c r="DB22" s="145">
        <v>5</v>
      </c>
      <c r="DC22" s="145">
        <v>4</v>
      </c>
      <c r="DD22" s="145">
        <v>3</v>
      </c>
      <c r="DE22" s="145">
        <v>3</v>
      </c>
      <c r="DF22" s="145">
        <v>3</v>
      </c>
      <c r="DG22" s="145">
        <v>2</v>
      </c>
      <c r="DH22" s="145">
        <v>3</v>
      </c>
      <c r="DI22" s="145">
        <v>3</v>
      </c>
      <c r="DJ22" s="145">
        <v>5</v>
      </c>
      <c r="DK22" s="145">
        <v>5</v>
      </c>
      <c r="DL22" s="145">
        <v>4</v>
      </c>
      <c r="DM22" s="145">
        <v>4</v>
      </c>
      <c r="DN22" s="145">
        <v>3</v>
      </c>
      <c r="DO22" s="145">
        <v>4</v>
      </c>
      <c r="DP22" s="145">
        <v>4</v>
      </c>
      <c r="DQ22" s="145">
        <v>4</v>
      </c>
      <c r="DR22" s="145">
        <v>3</v>
      </c>
      <c r="DS22" s="145">
        <v>4</v>
      </c>
      <c r="DT22" s="145">
        <v>4</v>
      </c>
      <c r="DU22" s="145">
        <v>2</v>
      </c>
      <c r="DV22" s="145">
        <v>4</v>
      </c>
      <c r="DW22" s="145">
        <v>4</v>
      </c>
      <c r="DX22" s="145">
        <v>4</v>
      </c>
      <c r="DY22" s="145">
        <v>4</v>
      </c>
      <c r="DZ22" s="145">
        <v>3</v>
      </c>
      <c r="EA22" s="145">
        <v>5</v>
      </c>
      <c r="EB22" s="145">
        <v>3</v>
      </c>
      <c r="EC22" s="145">
        <v>4</v>
      </c>
      <c r="ED22" s="145">
        <v>3</v>
      </c>
      <c r="EE22" s="145">
        <v>2</v>
      </c>
      <c r="EF22" s="145">
        <v>3</v>
      </c>
      <c r="EG22" s="145">
        <v>4</v>
      </c>
      <c r="EH22" s="145">
        <v>2</v>
      </c>
      <c r="EI22" s="145">
        <v>3</v>
      </c>
      <c r="EJ22" s="145">
        <v>4</v>
      </c>
      <c r="EK22" s="145">
        <v>4</v>
      </c>
      <c r="EL22" s="145">
        <v>4</v>
      </c>
      <c r="EM22" s="145">
        <v>3</v>
      </c>
      <c r="EN22" s="145">
        <v>3</v>
      </c>
      <c r="EO22" s="145">
        <v>4</v>
      </c>
      <c r="EP22" s="145">
        <v>5</v>
      </c>
      <c r="EQ22" s="145">
        <v>3</v>
      </c>
      <c r="ER22" s="145">
        <v>2</v>
      </c>
      <c r="ES22" s="145">
        <v>4</v>
      </c>
      <c r="ET22" s="145">
        <v>4</v>
      </c>
      <c r="EU22" s="145">
        <v>2</v>
      </c>
      <c r="EV22" s="145">
        <v>2</v>
      </c>
      <c r="EW22" s="145">
        <v>3</v>
      </c>
      <c r="EX22" s="145">
        <v>4</v>
      </c>
      <c r="EY22" s="145">
        <v>3</v>
      </c>
      <c r="EZ22" s="145">
        <v>5</v>
      </c>
      <c r="FA22" s="145">
        <v>3</v>
      </c>
      <c r="FB22" s="145">
        <v>5</v>
      </c>
      <c r="FC22" s="145">
        <v>2</v>
      </c>
      <c r="FD22" s="145">
        <v>2</v>
      </c>
      <c r="FE22" s="145">
        <v>5</v>
      </c>
      <c r="FF22" s="145">
        <v>4</v>
      </c>
      <c r="FG22" s="145">
        <v>4</v>
      </c>
      <c r="FH22" s="145">
        <v>2</v>
      </c>
      <c r="FI22" s="145">
        <v>2</v>
      </c>
      <c r="FJ22" s="145">
        <v>4</v>
      </c>
      <c r="FK22" s="145">
        <v>4</v>
      </c>
      <c r="FL22" s="145">
        <v>3</v>
      </c>
      <c r="FM22" s="145">
        <v>3</v>
      </c>
      <c r="FN22" s="145">
        <v>4</v>
      </c>
      <c r="FO22" s="145">
        <v>3</v>
      </c>
      <c r="FP22" s="145">
        <v>4</v>
      </c>
      <c r="FQ22" s="145">
        <v>4</v>
      </c>
      <c r="FR22" s="145">
        <v>3</v>
      </c>
      <c r="FS22" s="145">
        <v>4</v>
      </c>
      <c r="FT22" s="145">
        <v>4</v>
      </c>
      <c r="FU22" s="145">
        <v>3</v>
      </c>
      <c r="FV22" s="145">
        <v>2</v>
      </c>
      <c r="FW22" s="145">
        <v>2</v>
      </c>
      <c r="FX22" s="145">
        <v>5</v>
      </c>
      <c r="FY22" s="145">
        <v>4</v>
      </c>
      <c r="FZ22" s="145">
        <v>2</v>
      </c>
      <c r="GA22" s="145">
        <v>2</v>
      </c>
      <c r="GB22" s="145">
        <v>2</v>
      </c>
      <c r="GC22" s="145">
        <v>3</v>
      </c>
      <c r="GD22" s="145">
        <v>3</v>
      </c>
      <c r="GE22" s="145">
        <v>3</v>
      </c>
      <c r="GF22" s="145">
        <v>5</v>
      </c>
      <c r="GG22" s="145">
        <v>3</v>
      </c>
      <c r="GH22" s="145">
        <v>4</v>
      </c>
      <c r="GI22" s="145">
        <v>3</v>
      </c>
      <c r="GJ22" s="145">
        <v>3</v>
      </c>
      <c r="GK22" s="145">
        <v>4</v>
      </c>
      <c r="GL22" s="145">
        <v>5</v>
      </c>
      <c r="GM22" s="145">
        <v>1</v>
      </c>
      <c r="GN22" s="145">
        <v>5</v>
      </c>
      <c r="GO22" s="145">
        <v>4</v>
      </c>
      <c r="GP22" s="145">
        <v>4</v>
      </c>
      <c r="GQ22" s="145">
        <v>4</v>
      </c>
      <c r="GR22" s="145">
        <v>3</v>
      </c>
      <c r="GS22" s="145">
        <v>3</v>
      </c>
      <c r="GT22" s="145">
        <v>3</v>
      </c>
      <c r="GU22" s="7">
        <f>AVERAGE(B22:GT22)</f>
        <v>3.4328358208955225</v>
      </c>
      <c r="GW22" s="7">
        <f>COUNTIF($B22:$GT22, 1)</f>
        <v>1</v>
      </c>
      <c r="GX22" s="7">
        <f>COUNTIF($B22:$GT22, 2)</f>
        <v>32</v>
      </c>
      <c r="GY22" s="7">
        <f>COUNTIF($B22:$GT22, 3)</f>
        <v>73</v>
      </c>
      <c r="GZ22" s="7">
        <f>COUNTIF($B22:$GT22, 4)</f>
        <v>69</v>
      </c>
      <c r="HA22" s="7">
        <f>COUNTIF($B22:$GT22, 5)</f>
        <v>26</v>
      </c>
    </row>
    <row r="23" spans="1:209" x14ac:dyDescent="0.25">
      <c r="A23" s="7" t="s">
        <v>614</v>
      </c>
      <c r="B23" s="145">
        <v>3</v>
      </c>
      <c r="C23" s="145">
        <v>2</v>
      </c>
      <c r="D23" s="145">
        <v>5</v>
      </c>
      <c r="E23" s="145">
        <v>5</v>
      </c>
      <c r="F23" s="145">
        <v>3</v>
      </c>
      <c r="G23" s="145">
        <v>3</v>
      </c>
      <c r="H23" s="145">
        <v>3</v>
      </c>
      <c r="I23" s="145">
        <v>3</v>
      </c>
      <c r="J23" s="145">
        <v>4</v>
      </c>
      <c r="K23" s="145">
        <v>3</v>
      </c>
      <c r="L23" s="145">
        <v>3</v>
      </c>
      <c r="M23" s="145">
        <v>3</v>
      </c>
      <c r="N23" s="145">
        <v>4</v>
      </c>
      <c r="O23" s="145">
        <v>4</v>
      </c>
      <c r="P23" s="145">
        <v>3</v>
      </c>
      <c r="Q23" s="145">
        <v>3</v>
      </c>
      <c r="R23" s="145">
        <v>4</v>
      </c>
      <c r="S23" s="145">
        <v>4</v>
      </c>
      <c r="T23" s="145">
        <v>4</v>
      </c>
      <c r="U23" s="145">
        <v>3</v>
      </c>
      <c r="V23" s="145">
        <v>2</v>
      </c>
      <c r="W23" s="145">
        <v>3</v>
      </c>
      <c r="X23" s="145">
        <v>4</v>
      </c>
      <c r="Y23" s="145">
        <v>4</v>
      </c>
      <c r="Z23" s="145">
        <v>4</v>
      </c>
      <c r="AA23" s="145">
        <v>4</v>
      </c>
      <c r="AB23" s="145">
        <v>3</v>
      </c>
      <c r="AC23" s="145">
        <v>3</v>
      </c>
      <c r="AD23" s="145">
        <v>3</v>
      </c>
      <c r="AE23" s="145">
        <v>2</v>
      </c>
      <c r="AF23" s="145">
        <v>4</v>
      </c>
      <c r="AG23" s="145">
        <v>4</v>
      </c>
      <c r="AH23" s="145">
        <v>4</v>
      </c>
      <c r="AI23" s="145">
        <v>4</v>
      </c>
      <c r="AJ23" s="145">
        <v>3</v>
      </c>
      <c r="AK23" s="145">
        <v>4</v>
      </c>
      <c r="AL23" s="145">
        <v>4</v>
      </c>
      <c r="AM23" s="145">
        <v>3</v>
      </c>
      <c r="AN23" s="145">
        <v>4</v>
      </c>
      <c r="AO23" s="145">
        <v>3</v>
      </c>
      <c r="AP23" s="145">
        <v>3</v>
      </c>
      <c r="AQ23" s="145">
        <v>3</v>
      </c>
      <c r="AR23" s="145">
        <v>4</v>
      </c>
      <c r="AS23" s="145">
        <v>4</v>
      </c>
      <c r="AT23" s="145">
        <v>2</v>
      </c>
      <c r="AU23" s="145">
        <v>3</v>
      </c>
      <c r="AV23" s="145">
        <v>2</v>
      </c>
      <c r="AW23" s="145">
        <v>3</v>
      </c>
      <c r="AX23" s="145">
        <v>2</v>
      </c>
      <c r="AY23" s="145">
        <v>4</v>
      </c>
      <c r="AZ23" s="145">
        <v>3</v>
      </c>
      <c r="BA23" s="145">
        <v>3</v>
      </c>
      <c r="BB23" s="145">
        <v>3</v>
      </c>
      <c r="BC23" s="145">
        <v>4</v>
      </c>
      <c r="BD23" s="145">
        <v>2</v>
      </c>
      <c r="BE23" s="145">
        <v>2</v>
      </c>
      <c r="BF23" s="145">
        <v>5</v>
      </c>
      <c r="BG23" s="145">
        <v>4</v>
      </c>
      <c r="BH23" s="145">
        <v>4</v>
      </c>
      <c r="BI23" s="145">
        <v>4</v>
      </c>
      <c r="BJ23" s="145">
        <v>4</v>
      </c>
      <c r="BK23" s="145">
        <v>3</v>
      </c>
      <c r="BL23" s="145">
        <v>3</v>
      </c>
      <c r="BM23" s="145">
        <v>4</v>
      </c>
      <c r="BN23" s="145">
        <v>2</v>
      </c>
      <c r="BO23" s="145">
        <v>4</v>
      </c>
      <c r="BP23" s="145">
        <v>4</v>
      </c>
      <c r="BQ23" s="145">
        <v>5</v>
      </c>
      <c r="BR23" s="145">
        <v>4</v>
      </c>
      <c r="BS23" s="145">
        <v>5</v>
      </c>
      <c r="BT23" s="145">
        <v>2</v>
      </c>
      <c r="BU23" s="145">
        <v>5</v>
      </c>
      <c r="BV23" s="145">
        <v>4</v>
      </c>
      <c r="BW23" s="145">
        <v>4</v>
      </c>
      <c r="BX23" s="145">
        <v>3</v>
      </c>
      <c r="BY23" s="145">
        <v>4</v>
      </c>
      <c r="BZ23" s="145">
        <v>4</v>
      </c>
      <c r="CA23" s="145">
        <v>4</v>
      </c>
      <c r="CB23" s="145">
        <v>2</v>
      </c>
      <c r="CC23" s="145">
        <v>3</v>
      </c>
      <c r="CD23" s="145">
        <v>5</v>
      </c>
      <c r="CE23" s="145">
        <v>5</v>
      </c>
      <c r="CF23" s="145">
        <v>5</v>
      </c>
      <c r="CG23" s="145">
        <v>3</v>
      </c>
      <c r="CH23" s="145">
        <v>4</v>
      </c>
      <c r="CI23" s="145">
        <v>4</v>
      </c>
      <c r="CJ23" s="145">
        <v>2</v>
      </c>
      <c r="CK23" s="145">
        <v>5</v>
      </c>
      <c r="CL23" s="145">
        <v>4</v>
      </c>
      <c r="CM23" s="145">
        <v>5</v>
      </c>
      <c r="CN23" s="145">
        <v>4</v>
      </c>
      <c r="CO23" s="145">
        <v>3</v>
      </c>
      <c r="CP23" s="145">
        <v>5</v>
      </c>
      <c r="CQ23" s="145">
        <v>4</v>
      </c>
      <c r="CR23" s="145">
        <v>4</v>
      </c>
      <c r="CS23" s="145">
        <v>4</v>
      </c>
      <c r="CT23" s="145">
        <v>5</v>
      </c>
      <c r="CU23" s="145">
        <v>3</v>
      </c>
      <c r="CV23" s="145">
        <v>4</v>
      </c>
      <c r="CW23" s="145">
        <v>3</v>
      </c>
      <c r="CX23" s="145">
        <v>4</v>
      </c>
      <c r="CY23" s="145">
        <v>4</v>
      </c>
      <c r="CZ23" s="145">
        <v>5</v>
      </c>
      <c r="DA23" s="145">
        <v>4</v>
      </c>
      <c r="DB23" s="145">
        <v>4</v>
      </c>
      <c r="DC23" s="145">
        <v>4</v>
      </c>
      <c r="DD23" s="145">
        <v>3</v>
      </c>
      <c r="DE23" s="145">
        <v>2</v>
      </c>
      <c r="DF23" s="145">
        <v>3</v>
      </c>
      <c r="DG23" s="145">
        <v>2</v>
      </c>
      <c r="DH23" s="145">
        <v>3</v>
      </c>
      <c r="DI23" s="145">
        <v>3</v>
      </c>
      <c r="DJ23" s="145">
        <v>4</v>
      </c>
      <c r="DK23" s="145">
        <v>4</v>
      </c>
      <c r="DL23" s="145">
        <v>4</v>
      </c>
      <c r="DM23" s="145">
        <v>3</v>
      </c>
      <c r="DN23" s="145">
        <v>2</v>
      </c>
      <c r="DO23" s="145">
        <v>4</v>
      </c>
      <c r="DP23" s="145">
        <v>4</v>
      </c>
      <c r="DQ23" s="145">
        <v>4</v>
      </c>
      <c r="DR23" s="145">
        <v>4</v>
      </c>
      <c r="DS23" s="145">
        <v>4</v>
      </c>
      <c r="DT23" s="145">
        <v>5</v>
      </c>
      <c r="DU23" s="145">
        <v>4</v>
      </c>
      <c r="DV23" s="145">
        <v>4</v>
      </c>
      <c r="DW23" s="145">
        <v>3</v>
      </c>
      <c r="DX23" s="145">
        <v>4</v>
      </c>
      <c r="DY23" s="145">
        <v>3</v>
      </c>
      <c r="DZ23" s="145">
        <v>3</v>
      </c>
      <c r="EA23" s="145">
        <v>5</v>
      </c>
      <c r="EB23" s="145">
        <v>2</v>
      </c>
      <c r="EC23" s="145">
        <v>4</v>
      </c>
      <c r="ED23" s="145">
        <v>4</v>
      </c>
      <c r="EE23" s="145">
        <v>3</v>
      </c>
      <c r="EF23" s="145">
        <v>5</v>
      </c>
      <c r="EG23" s="145">
        <v>4</v>
      </c>
      <c r="EH23" s="145">
        <v>4</v>
      </c>
      <c r="EI23" s="145">
        <v>4</v>
      </c>
      <c r="EJ23" s="145">
        <v>4</v>
      </c>
      <c r="EK23" s="145">
        <v>4</v>
      </c>
      <c r="EL23" s="145">
        <v>4</v>
      </c>
      <c r="EM23" s="145">
        <v>3</v>
      </c>
      <c r="EN23" s="145">
        <v>4</v>
      </c>
      <c r="EO23" s="145">
        <v>4</v>
      </c>
      <c r="EP23" s="145">
        <v>4</v>
      </c>
      <c r="EQ23" s="145">
        <v>3</v>
      </c>
      <c r="ER23" s="145">
        <v>4</v>
      </c>
      <c r="ES23" s="145">
        <v>4</v>
      </c>
      <c r="ET23" s="145">
        <v>5</v>
      </c>
      <c r="EU23" s="145">
        <v>3</v>
      </c>
      <c r="EV23" s="145">
        <v>4</v>
      </c>
      <c r="EW23" s="145">
        <v>4</v>
      </c>
      <c r="EX23" s="145">
        <v>4</v>
      </c>
      <c r="EY23" s="145">
        <v>4</v>
      </c>
      <c r="EZ23" s="145">
        <v>5</v>
      </c>
      <c r="FA23" s="145">
        <v>3</v>
      </c>
      <c r="FB23" s="145">
        <v>5</v>
      </c>
      <c r="FC23" s="145">
        <v>5</v>
      </c>
      <c r="FD23" s="145">
        <v>4</v>
      </c>
      <c r="FE23" s="145">
        <v>5</v>
      </c>
      <c r="FF23" s="145">
        <v>4</v>
      </c>
      <c r="FG23" s="145">
        <v>3</v>
      </c>
      <c r="FH23" s="145">
        <v>2</v>
      </c>
      <c r="FI23" s="145">
        <v>3</v>
      </c>
      <c r="FJ23" s="145">
        <v>3</v>
      </c>
      <c r="FK23" s="145">
        <v>5</v>
      </c>
      <c r="FL23" s="145">
        <v>4</v>
      </c>
      <c r="FM23" s="145">
        <v>3</v>
      </c>
      <c r="FN23" s="145">
        <v>2</v>
      </c>
      <c r="FO23" s="145">
        <v>4</v>
      </c>
      <c r="FP23" s="145">
        <v>5</v>
      </c>
      <c r="FQ23" s="145">
        <v>4</v>
      </c>
      <c r="FR23" s="145">
        <v>4</v>
      </c>
      <c r="FS23" s="145">
        <v>4</v>
      </c>
      <c r="FT23" s="145">
        <v>4</v>
      </c>
      <c r="FU23" s="145">
        <v>3</v>
      </c>
      <c r="FV23" s="145">
        <v>3</v>
      </c>
      <c r="FW23" s="145">
        <v>2</v>
      </c>
      <c r="FX23" s="145">
        <v>3</v>
      </c>
      <c r="FY23" s="145">
        <v>5</v>
      </c>
      <c r="FZ23" s="145">
        <v>4</v>
      </c>
      <c r="GA23" s="145">
        <v>3</v>
      </c>
      <c r="GB23" s="145">
        <v>4</v>
      </c>
      <c r="GC23" s="145">
        <v>3</v>
      </c>
      <c r="GD23" s="145">
        <v>4</v>
      </c>
      <c r="GE23" s="145">
        <v>4</v>
      </c>
      <c r="GF23" s="145">
        <v>4</v>
      </c>
      <c r="GG23" s="145">
        <v>3</v>
      </c>
      <c r="GH23" s="145">
        <v>4</v>
      </c>
      <c r="GI23" s="145">
        <v>3</v>
      </c>
      <c r="GJ23" s="145">
        <v>2</v>
      </c>
      <c r="GK23" s="145">
        <v>5</v>
      </c>
      <c r="GL23" s="145">
        <v>5</v>
      </c>
      <c r="GM23" s="145">
        <v>2</v>
      </c>
      <c r="GN23" s="145">
        <v>5</v>
      </c>
      <c r="GO23" s="145">
        <v>4</v>
      </c>
      <c r="GP23" s="145">
        <v>4</v>
      </c>
      <c r="GQ23" s="145">
        <v>4</v>
      </c>
      <c r="GR23" s="145">
        <v>4</v>
      </c>
      <c r="GS23" s="145">
        <v>4</v>
      </c>
      <c r="GT23" s="145">
        <v>3</v>
      </c>
      <c r="GU23" s="7">
        <f>AVERAGE(B23:GT23)</f>
        <v>3.6417910447761193</v>
      </c>
      <c r="GW23" s="7">
        <f>COUNTIF($B23:$GT23, 1)</f>
        <v>0</v>
      </c>
      <c r="GX23" s="7">
        <f>COUNTIF($B23:$GT23, 2)</f>
        <v>21</v>
      </c>
      <c r="GY23" s="7">
        <f>COUNTIF($B23:$GT23, 3)</f>
        <v>58</v>
      </c>
      <c r="GZ23" s="7">
        <f>COUNTIF($B23:$GT23, 4)</f>
        <v>94</v>
      </c>
      <c r="HA23" s="7">
        <f>COUNTIF($B23:$GT23, 5)</f>
        <v>28</v>
      </c>
    </row>
    <row r="24" spans="1:209" x14ac:dyDescent="0.25">
      <c r="A24" s="7" t="s">
        <v>616</v>
      </c>
      <c r="B24" s="145">
        <v>3</v>
      </c>
      <c r="C24" s="145">
        <v>2</v>
      </c>
      <c r="D24" s="145">
        <v>4</v>
      </c>
      <c r="E24" s="145">
        <v>5</v>
      </c>
      <c r="F24" s="145">
        <v>3</v>
      </c>
      <c r="G24" s="145">
        <v>2</v>
      </c>
      <c r="H24" s="145">
        <v>3</v>
      </c>
      <c r="I24" s="145">
        <v>4</v>
      </c>
      <c r="J24" s="145">
        <v>5</v>
      </c>
      <c r="K24" s="145">
        <v>4</v>
      </c>
      <c r="L24" s="145">
        <v>3</v>
      </c>
      <c r="M24" s="145">
        <v>4</v>
      </c>
      <c r="N24" s="145">
        <v>3</v>
      </c>
      <c r="O24" s="145">
        <v>3</v>
      </c>
      <c r="P24" s="145">
        <v>3</v>
      </c>
      <c r="Q24" s="145">
        <v>3</v>
      </c>
      <c r="R24" s="145">
        <v>3</v>
      </c>
      <c r="S24" s="145">
        <v>4</v>
      </c>
      <c r="T24" s="145">
        <v>3</v>
      </c>
      <c r="U24" s="145">
        <v>3</v>
      </c>
      <c r="V24" s="145">
        <v>2</v>
      </c>
      <c r="W24" s="145">
        <v>3</v>
      </c>
      <c r="X24" s="145">
        <v>3</v>
      </c>
      <c r="Y24" s="145">
        <v>3</v>
      </c>
      <c r="Z24" s="145">
        <v>3</v>
      </c>
      <c r="AA24" s="145">
        <v>4</v>
      </c>
      <c r="AB24" s="145">
        <v>3</v>
      </c>
      <c r="AC24" s="145">
        <v>3</v>
      </c>
      <c r="AD24" s="145">
        <v>3</v>
      </c>
      <c r="AE24" s="145">
        <v>3</v>
      </c>
      <c r="AF24" s="145">
        <v>4</v>
      </c>
      <c r="AG24" s="145">
        <v>3</v>
      </c>
      <c r="AH24" s="145">
        <v>3</v>
      </c>
      <c r="AI24" s="145">
        <v>3</v>
      </c>
      <c r="AJ24" s="145">
        <v>3</v>
      </c>
      <c r="AK24" s="145">
        <v>3</v>
      </c>
      <c r="AL24" s="145">
        <v>3</v>
      </c>
      <c r="AM24" s="145">
        <v>3</v>
      </c>
      <c r="AN24" s="145">
        <v>4</v>
      </c>
      <c r="AO24" s="145">
        <v>4</v>
      </c>
      <c r="AP24" s="145">
        <v>5</v>
      </c>
      <c r="AQ24" s="145">
        <v>3</v>
      </c>
      <c r="AR24" s="145">
        <v>4</v>
      </c>
      <c r="AS24" s="145">
        <v>4</v>
      </c>
      <c r="AT24" s="145">
        <v>2</v>
      </c>
      <c r="AU24" s="145">
        <v>4</v>
      </c>
      <c r="AV24" s="145">
        <v>2</v>
      </c>
      <c r="AW24" s="145">
        <v>4</v>
      </c>
      <c r="AX24" s="145">
        <v>2</v>
      </c>
      <c r="AY24" s="145">
        <v>4</v>
      </c>
      <c r="AZ24" s="145">
        <v>3</v>
      </c>
      <c r="BA24" s="145">
        <v>3</v>
      </c>
      <c r="BB24" s="145">
        <v>2</v>
      </c>
      <c r="BC24" s="145">
        <v>5</v>
      </c>
      <c r="BD24" s="145">
        <v>2</v>
      </c>
      <c r="BE24" s="145">
        <v>2</v>
      </c>
      <c r="BF24" s="145">
        <v>5</v>
      </c>
      <c r="BG24" s="145">
        <v>4</v>
      </c>
      <c r="BH24" s="145">
        <v>4</v>
      </c>
      <c r="BI24" s="145">
        <v>3</v>
      </c>
      <c r="BJ24" s="145">
        <v>2</v>
      </c>
      <c r="BK24" s="145">
        <v>3</v>
      </c>
      <c r="BL24" s="145">
        <v>3</v>
      </c>
      <c r="BM24" s="145">
        <v>4</v>
      </c>
      <c r="BN24" s="145">
        <v>4</v>
      </c>
      <c r="BO24" s="145">
        <v>3</v>
      </c>
      <c r="BP24" s="145">
        <v>3</v>
      </c>
      <c r="BQ24" s="145">
        <v>5</v>
      </c>
      <c r="BR24" s="145">
        <v>3</v>
      </c>
      <c r="BS24" s="145">
        <v>5</v>
      </c>
      <c r="BT24" s="145">
        <v>3</v>
      </c>
      <c r="BU24" s="145">
        <v>3</v>
      </c>
      <c r="BV24" s="145">
        <v>5</v>
      </c>
      <c r="BW24" s="145">
        <v>3</v>
      </c>
      <c r="BX24" s="145">
        <v>3</v>
      </c>
      <c r="BY24" s="145">
        <v>2</v>
      </c>
      <c r="BZ24" s="145">
        <v>3</v>
      </c>
      <c r="CA24" s="145">
        <v>4</v>
      </c>
      <c r="CB24" s="145">
        <v>3</v>
      </c>
      <c r="CC24" s="145">
        <v>2</v>
      </c>
      <c r="CD24" s="145">
        <v>3</v>
      </c>
      <c r="CE24" s="145">
        <v>2</v>
      </c>
      <c r="CF24" s="145">
        <v>4</v>
      </c>
      <c r="CG24" s="145">
        <v>4</v>
      </c>
      <c r="CH24" s="145">
        <v>4</v>
      </c>
      <c r="CI24" s="145">
        <v>4</v>
      </c>
      <c r="CJ24" s="145">
        <v>2</v>
      </c>
      <c r="CK24" s="145">
        <v>4</v>
      </c>
      <c r="CL24" s="145">
        <v>3</v>
      </c>
      <c r="CM24" s="145">
        <v>5</v>
      </c>
      <c r="CN24" s="145">
        <v>3</v>
      </c>
      <c r="CO24" s="145">
        <v>3</v>
      </c>
      <c r="CP24" s="145">
        <v>4</v>
      </c>
      <c r="CQ24" s="145">
        <v>2</v>
      </c>
      <c r="CR24" s="145">
        <v>3</v>
      </c>
      <c r="CS24" s="145">
        <v>4</v>
      </c>
      <c r="CT24" s="145">
        <v>4</v>
      </c>
      <c r="CU24" s="145">
        <v>5</v>
      </c>
      <c r="CV24" s="145">
        <v>4</v>
      </c>
      <c r="CW24" s="145">
        <v>2</v>
      </c>
      <c r="CX24" s="145">
        <v>4</v>
      </c>
      <c r="CY24" s="145">
        <v>4</v>
      </c>
      <c r="CZ24" s="145">
        <v>5</v>
      </c>
      <c r="DA24" s="145">
        <v>4</v>
      </c>
      <c r="DB24" s="145">
        <v>4</v>
      </c>
      <c r="DC24" s="145">
        <v>5</v>
      </c>
      <c r="DD24" s="145">
        <v>3</v>
      </c>
      <c r="DE24" s="145">
        <v>2</v>
      </c>
      <c r="DF24" s="145">
        <v>3</v>
      </c>
      <c r="DG24" s="145">
        <v>2</v>
      </c>
      <c r="DH24" s="145">
        <v>3</v>
      </c>
      <c r="DI24" s="145">
        <v>3</v>
      </c>
      <c r="DJ24" s="145">
        <v>4</v>
      </c>
      <c r="DK24" s="145">
        <v>4</v>
      </c>
      <c r="DL24" s="145">
        <v>4</v>
      </c>
      <c r="DM24" s="145">
        <v>3</v>
      </c>
      <c r="DN24" s="145">
        <v>2</v>
      </c>
      <c r="DO24" s="145">
        <v>5</v>
      </c>
      <c r="DP24" s="145">
        <v>4</v>
      </c>
      <c r="DQ24" s="145">
        <v>4</v>
      </c>
      <c r="DR24" s="145">
        <v>3</v>
      </c>
      <c r="DS24" s="145">
        <v>3</v>
      </c>
      <c r="DT24" s="145">
        <v>4</v>
      </c>
      <c r="DU24" s="145">
        <v>3</v>
      </c>
      <c r="DV24" s="145">
        <v>4</v>
      </c>
      <c r="DW24" s="145">
        <v>3</v>
      </c>
      <c r="DX24" s="145">
        <v>4</v>
      </c>
      <c r="DY24" s="145">
        <v>4</v>
      </c>
      <c r="DZ24" s="145">
        <v>3</v>
      </c>
      <c r="EA24" s="145">
        <v>3</v>
      </c>
      <c r="EB24" s="145">
        <v>2</v>
      </c>
      <c r="EC24" s="145">
        <v>4</v>
      </c>
      <c r="ED24" s="145">
        <v>4</v>
      </c>
      <c r="EE24" s="145">
        <v>2</v>
      </c>
      <c r="EF24" s="145">
        <v>3</v>
      </c>
      <c r="EG24" s="145">
        <v>3</v>
      </c>
      <c r="EH24" s="145">
        <v>3</v>
      </c>
      <c r="EI24" s="145">
        <v>4</v>
      </c>
      <c r="EJ24" s="145">
        <v>4</v>
      </c>
      <c r="EK24" s="145">
        <v>3</v>
      </c>
      <c r="EL24" s="145">
        <v>4</v>
      </c>
      <c r="EM24" s="145">
        <v>4</v>
      </c>
      <c r="EN24" s="145">
        <v>3</v>
      </c>
      <c r="EO24" s="145">
        <v>4</v>
      </c>
      <c r="EP24" s="145">
        <v>3</v>
      </c>
      <c r="EQ24" s="145">
        <v>2</v>
      </c>
      <c r="ER24" s="145">
        <v>4</v>
      </c>
      <c r="ES24" s="145">
        <v>3</v>
      </c>
      <c r="ET24" s="145">
        <v>5</v>
      </c>
      <c r="EU24" s="145">
        <v>2</v>
      </c>
      <c r="EV24" s="145">
        <v>3</v>
      </c>
      <c r="EW24" s="145">
        <v>4</v>
      </c>
      <c r="EX24" s="145">
        <v>3</v>
      </c>
      <c r="EY24" s="145">
        <v>4</v>
      </c>
      <c r="EZ24" s="145">
        <v>4</v>
      </c>
      <c r="FA24" s="145">
        <v>3</v>
      </c>
      <c r="FB24" s="145">
        <v>5</v>
      </c>
      <c r="FC24" s="145">
        <v>5</v>
      </c>
      <c r="FD24" s="145">
        <v>4</v>
      </c>
      <c r="FE24" s="145">
        <v>5</v>
      </c>
      <c r="FF24" s="145">
        <v>4</v>
      </c>
      <c r="FG24" s="145">
        <v>3</v>
      </c>
      <c r="FH24" s="145">
        <v>3</v>
      </c>
      <c r="FI24" s="145">
        <v>3</v>
      </c>
      <c r="FJ24" s="145">
        <v>4</v>
      </c>
      <c r="FK24" s="145">
        <v>2</v>
      </c>
      <c r="FL24" s="145">
        <v>3</v>
      </c>
      <c r="FM24" s="145">
        <v>2</v>
      </c>
      <c r="FN24" s="145">
        <v>4</v>
      </c>
      <c r="FO24" s="145">
        <v>3</v>
      </c>
      <c r="FP24" s="145">
        <v>4</v>
      </c>
      <c r="FQ24" s="145">
        <v>3</v>
      </c>
      <c r="FR24" s="145">
        <v>4</v>
      </c>
      <c r="FS24" s="145">
        <v>4</v>
      </c>
      <c r="FT24" s="145">
        <v>3</v>
      </c>
      <c r="FU24" s="145">
        <v>4</v>
      </c>
      <c r="FV24" s="145">
        <v>3</v>
      </c>
      <c r="FW24" s="145">
        <v>2</v>
      </c>
      <c r="FX24" s="145">
        <v>3</v>
      </c>
      <c r="FY24" s="145">
        <v>3</v>
      </c>
      <c r="FZ24" s="145">
        <v>3</v>
      </c>
      <c r="GA24" s="145">
        <v>3</v>
      </c>
      <c r="GB24" s="145">
        <v>4</v>
      </c>
      <c r="GC24" s="145">
        <v>3</v>
      </c>
      <c r="GD24" s="145">
        <v>4</v>
      </c>
      <c r="GE24" s="145">
        <v>3</v>
      </c>
      <c r="GF24" s="145">
        <v>4</v>
      </c>
      <c r="GG24" s="145">
        <v>2</v>
      </c>
      <c r="GH24" s="145">
        <v>4</v>
      </c>
      <c r="GI24" s="145">
        <v>3</v>
      </c>
      <c r="GJ24" s="145">
        <v>2</v>
      </c>
      <c r="GK24" s="145">
        <v>5</v>
      </c>
      <c r="GL24" s="145">
        <v>5</v>
      </c>
      <c r="GM24" s="145">
        <v>2</v>
      </c>
      <c r="GN24" s="145">
        <v>4</v>
      </c>
      <c r="GO24" s="145">
        <v>4</v>
      </c>
      <c r="GP24" s="145">
        <v>3</v>
      </c>
      <c r="GQ24" s="145">
        <v>4</v>
      </c>
      <c r="GR24" s="145">
        <v>4</v>
      </c>
      <c r="GS24" s="145">
        <v>4</v>
      </c>
      <c r="GT24" s="145">
        <v>3</v>
      </c>
      <c r="GU24" s="7">
        <f>AVERAGE(B24:GT24)</f>
        <v>3.3880597014925371</v>
      </c>
      <c r="GW24" s="7">
        <f>COUNTIF($B24:$GT24, 1)</f>
        <v>0</v>
      </c>
      <c r="GX24" s="7">
        <f>COUNTIF($B24:$GT24, 2)</f>
        <v>29</v>
      </c>
      <c r="GY24" s="7">
        <f>COUNTIF($B24:$GT24, 3)</f>
        <v>84</v>
      </c>
      <c r="GZ24" s="7">
        <f>COUNTIF($B24:$GT24, 4)</f>
        <v>69</v>
      </c>
      <c r="HA24" s="7">
        <f>COUNTIF($B24:$GT24, 5)</f>
        <v>19</v>
      </c>
    </row>
    <row r="25" spans="1:209" x14ac:dyDescent="0.25">
      <c r="A25" s="7" t="s">
        <v>618</v>
      </c>
      <c r="B25" s="145">
        <v>4</v>
      </c>
      <c r="C25" s="145">
        <v>3</v>
      </c>
      <c r="D25" s="145">
        <v>5</v>
      </c>
      <c r="E25" s="145">
        <v>5</v>
      </c>
      <c r="F25" s="145">
        <v>4</v>
      </c>
      <c r="G25" s="145">
        <v>4</v>
      </c>
      <c r="H25" s="145">
        <v>3</v>
      </c>
      <c r="I25" s="145">
        <v>4</v>
      </c>
      <c r="J25" s="145">
        <v>5</v>
      </c>
      <c r="K25" s="145">
        <v>3</v>
      </c>
      <c r="L25" s="145">
        <v>5</v>
      </c>
      <c r="M25" s="145">
        <v>4</v>
      </c>
      <c r="N25" s="145">
        <v>4</v>
      </c>
      <c r="O25" s="145">
        <v>5</v>
      </c>
      <c r="P25" s="145">
        <v>5</v>
      </c>
      <c r="Q25" s="145">
        <v>3</v>
      </c>
      <c r="R25" s="145">
        <v>3</v>
      </c>
      <c r="S25" s="145">
        <v>4</v>
      </c>
      <c r="T25" s="145">
        <v>3</v>
      </c>
      <c r="U25" s="145">
        <v>3</v>
      </c>
      <c r="V25" s="145">
        <v>2</v>
      </c>
      <c r="W25" s="145">
        <v>4</v>
      </c>
      <c r="X25" s="145">
        <v>3</v>
      </c>
      <c r="Y25" s="145">
        <v>4</v>
      </c>
      <c r="Z25" s="145">
        <v>4</v>
      </c>
      <c r="AA25" s="145">
        <v>3</v>
      </c>
      <c r="AB25" s="145">
        <v>3</v>
      </c>
      <c r="AC25" s="145">
        <v>3</v>
      </c>
      <c r="AD25" s="145">
        <v>3</v>
      </c>
      <c r="AE25" s="145">
        <v>3</v>
      </c>
      <c r="AF25" s="145">
        <v>4</v>
      </c>
      <c r="AG25" s="145">
        <v>3</v>
      </c>
      <c r="AH25" s="145">
        <v>4</v>
      </c>
      <c r="AI25" s="145">
        <v>3</v>
      </c>
      <c r="AJ25" s="145">
        <v>4</v>
      </c>
      <c r="AK25" s="145">
        <v>4</v>
      </c>
      <c r="AL25" s="145">
        <v>4</v>
      </c>
      <c r="AM25" s="145">
        <v>3</v>
      </c>
      <c r="AN25" s="145">
        <v>4</v>
      </c>
      <c r="AO25" s="145">
        <v>4</v>
      </c>
      <c r="AP25" s="145">
        <v>3</v>
      </c>
      <c r="AQ25" s="145">
        <v>4</v>
      </c>
      <c r="AR25" s="145">
        <v>4</v>
      </c>
      <c r="AS25" s="145">
        <v>5</v>
      </c>
      <c r="AT25" s="145">
        <v>3</v>
      </c>
      <c r="AU25" s="145">
        <v>4</v>
      </c>
      <c r="AV25" s="145">
        <v>2</v>
      </c>
      <c r="AW25" s="145">
        <v>5</v>
      </c>
      <c r="AX25" s="145">
        <v>3</v>
      </c>
      <c r="AY25" s="145">
        <v>4</v>
      </c>
      <c r="AZ25" s="145">
        <v>4</v>
      </c>
      <c r="BA25" s="145">
        <v>3</v>
      </c>
      <c r="BB25" s="145">
        <v>4</v>
      </c>
      <c r="BC25" s="145">
        <v>5</v>
      </c>
      <c r="BD25" s="145">
        <v>3</v>
      </c>
      <c r="BE25" s="145">
        <v>4</v>
      </c>
      <c r="BF25" s="145">
        <v>4</v>
      </c>
      <c r="BG25" s="145">
        <v>4</v>
      </c>
      <c r="BH25" s="145">
        <v>3</v>
      </c>
      <c r="BI25" s="145">
        <v>3</v>
      </c>
      <c r="BJ25" s="145">
        <v>4</v>
      </c>
      <c r="BK25" s="145">
        <v>3</v>
      </c>
      <c r="BL25" s="145">
        <v>3</v>
      </c>
      <c r="BM25" s="145">
        <v>5</v>
      </c>
      <c r="BN25" s="145">
        <v>4</v>
      </c>
      <c r="BO25" s="145">
        <v>5</v>
      </c>
      <c r="BP25" s="145">
        <v>5</v>
      </c>
      <c r="BQ25" s="145">
        <v>4</v>
      </c>
      <c r="BR25" s="145">
        <v>3</v>
      </c>
      <c r="BS25" s="145">
        <v>5</v>
      </c>
      <c r="BT25" s="145">
        <v>2</v>
      </c>
      <c r="BU25" s="145">
        <v>4</v>
      </c>
      <c r="BV25" s="145">
        <v>4</v>
      </c>
      <c r="BW25" s="145">
        <v>4</v>
      </c>
      <c r="BX25" s="145">
        <v>4</v>
      </c>
      <c r="BY25" s="145">
        <v>3</v>
      </c>
      <c r="BZ25" s="145">
        <v>3</v>
      </c>
      <c r="CA25" s="145">
        <v>5</v>
      </c>
      <c r="CB25" s="145">
        <v>2</v>
      </c>
      <c r="CC25" s="145">
        <v>3</v>
      </c>
      <c r="CD25" s="145">
        <v>4</v>
      </c>
      <c r="CE25" s="145">
        <v>3</v>
      </c>
      <c r="CF25" s="145">
        <v>5</v>
      </c>
      <c r="CG25" s="145">
        <v>4</v>
      </c>
      <c r="CH25" s="145">
        <v>4</v>
      </c>
      <c r="CI25" s="145">
        <v>4</v>
      </c>
      <c r="CJ25" s="145">
        <v>4</v>
      </c>
      <c r="CK25" s="145">
        <v>3</v>
      </c>
      <c r="CL25" s="145">
        <v>4</v>
      </c>
      <c r="CM25" s="145">
        <v>4</v>
      </c>
      <c r="CN25" s="145">
        <v>4</v>
      </c>
      <c r="CO25" s="145">
        <v>3</v>
      </c>
      <c r="CP25" s="145">
        <v>5</v>
      </c>
      <c r="CQ25" s="145">
        <v>3</v>
      </c>
      <c r="CR25" s="145">
        <v>4</v>
      </c>
      <c r="CS25" s="145">
        <v>5</v>
      </c>
      <c r="CT25" s="145">
        <v>4</v>
      </c>
      <c r="CU25" s="145">
        <v>5</v>
      </c>
      <c r="CV25" s="145">
        <v>4</v>
      </c>
      <c r="CW25" s="145">
        <v>3</v>
      </c>
      <c r="CX25" s="145">
        <v>3</v>
      </c>
      <c r="CY25" s="145">
        <v>3</v>
      </c>
      <c r="CZ25" s="145">
        <v>5</v>
      </c>
      <c r="DA25" s="145">
        <v>4</v>
      </c>
      <c r="DB25" s="145">
        <v>5</v>
      </c>
      <c r="DC25" s="145">
        <v>4</v>
      </c>
      <c r="DD25" s="145">
        <v>4</v>
      </c>
      <c r="DE25" s="145">
        <v>2</v>
      </c>
      <c r="DF25" s="145">
        <v>3</v>
      </c>
      <c r="DG25" s="145">
        <v>2</v>
      </c>
      <c r="DH25" s="145">
        <v>3</v>
      </c>
      <c r="DI25" s="145">
        <v>4</v>
      </c>
      <c r="DJ25" s="145">
        <v>4</v>
      </c>
      <c r="DK25" s="145">
        <v>5</v>
      </c>
      <c r="DL25" s="145">
        <v>3</v>
      </c>
      <c r="DM25" s="145">
        <v>3</v>
      </c>
      <c r="DN25" s="145">
        <v>3</v>
      </c>
      <c r="DO25" s="145">
        <v>4</v>
      </c>
      <c r="DP25" s="145">
        <v>4</v>
      </c>
      <c r="DQ25" s="145">
        <v>4</v>
      </c>
      <c r="DR25" s="145">
        <v>3</v>
      </c>
      <c r="DS25" s="145">
        <v>5</v>
      </c>
      <c r="DT25" s="145">
        <v>5</v>
      </c>
      <c r="DU25" s="145">
        <v>5</v>
      </c>
      <c r="DV25" s="145">
        <v>5</v>
      </c>
      <c r="DW25" s="145">
        <v>5</v>
      </c>
      <c r="DX25" s="145">
        <v>4</v>
      </c>
      <c r="DY25" s="145">
        <v>5</v>
      </c>
      <c r="DZ25" s="145">
        <v>4</v>
      </c>
      <c r="EA25" s="145">
        <v>5</v>
      </c>
      <c r="EB25" s="145">
        <v>4</v>
      </c>
      <c r="EC25" s="145">
        <v>4</v>
      </c>
      <c r="ED25" s="145">
        <v>5</v>
      </c>
      <c r="EE25" s="145">
        <v>4</v>
      </c>
      <c r="EF25" s="145">
        <v>5</v>
      </c>
      <c r="EG25" s="145">
        <v>4</v>
      </c>
      <c r="EH25" s="145">
        <v>4</v>
      </c>
      <c r="EI25" s="145">
        <v>5</v>
      </c>
      <c r="EJ25" s="145">
        <v>4</v>
      </c>
      <c r="EK25" s="145">
        <v>4</v>
      </c>
      <c r="EL25" s="145">
        <v>4</v>
      </c>
      <c r="EM25" s="145">
        <v>4</v>
      </c>
      <c r="EN25" s="145">
        <v>4</v>
      </c>
      <c r="EO25" s="145">
        <v>4</v>
      </c>
      <c r="EP25" s="145">
        <v>5</v>
      </c>
      <c r="EQ25" s="145">
        <v>5</v>
      </c>
      <c r="ER25" s="145">
        <v>2</v>
      </c>
      <c r="ES25" s="145">
        <v>4</v>
      </c>
      <c r="ET25" s="145">
        <v>5</v>
      </c>
      <c r="EU25" s="145">
        <v>5</v>
      </c>
      <c r="EV25" s="145">
        <v>4</v>
      </c>
      <c r="EW25" s="145">
        <v>5</v>
      </c>
      <c r="EX25" s="145">
        <v>4</v>
      </c>
      <c r="EY25" s="145">
        <v>3</v>
      </c>
      <c r="EZ25" s="145">
        <v>5</v>
      </c>
      <c r="FA25" s="145">
        <v>3</v>
      </c>
      <c r="FB25" s="145">
        <v>5</v>
      </c>
      <c r="FC25" s="145">
        <v>3</v>
      </c>
      <c r="FD25" s="145">
        <v>3</v>
      </c>
      <c r="FE25" s="145">
        <v>5</v>
      </c>
      <c r="FF25" s="145">
        <v>5</v>
      </c>
      <c r="FG25" s="145">
        <v>4</v>
      </c>
      <c r="FH25" s="145">
        <v>3</v>
      </c>
      <c r="FI25" s="145">
        <v>3</v>
      </c>
      <c r="FJ25" s="145">
        <v>5</v>
      </c>
      <c r="FK25" s="145">
        <v>5</v>
      </c>
      <c r="FL25" s="145">
        <v>2</v>
      </c>
      <c r="FM25" s="145">
        <v>4</v>
      </c>
      <c r="FN25" s="145">
        <v>4</v>
      </c>
      <c r="FO25" s="145">
        <v>5</v>
      </c>
      <c r="FP25" s="145">
        <v>4</v>
      </c>
      <c r="FQ25" s="145">
        <v>3</v>
      </c>
      <c r="FR25" s="145">
        <v>4</v>
      </c>
      <c r="FS25" s="145">
        <v>4</v>
      </c>
      <c r="FT25" s="145">
        <v>4</v>
      </c>
      <c r="FU25" s="145">
        <v>3</v>
      </c>
      <c r="FV25" s="145">
        <v>3</v>
      </c>
      <c r="FW25" s="145">
        <v>2</v>
      </c>
      <c r="FX25" s="145">
        <v>5</v>
      </c>
      <c r="FY25" s="145">
        <v>3</v>
      </c>
      <c r="FZ25" s="145">
        <v>3</v>
      </c>
      <c r="GA25" s="145">
        <v>4</v>
      </c>
      <c r="GB25" s="145">
        <v>4</v>
      </c>
      <c r="GC25" s="145">
        <v>3</v>
      </c>
      <c r="GD25" s="145">
        <v>4</v>
      </c>
      <c r="GE25" s="145">
        <v>4</v>
      </c>
      <c r="GF25" s="145">
        <v>4</v>
      </c>
      <c r="GG25" s="145">
        <v>4</v>
      </c>
      <c r="GH25" s="145">
        <v>4</v>
      </c>
      <c r="GI25" s="145">
        <v>3</v>
      </c>
      <c r="GJ25" s="145">
        <v>1</v>
      </c>
      <c r="GK25" s="145">
        <v>5</v>
      </c>
      <c r="GL25" s="145">
        <v>5</v>
      </c>
      <c r="GM25" s="145">
        <v>5</v>
      </c>
      <c r="GN25" s="145">
        <v>5</v>
      </c>
      <c r="GO25" s="145">
        <v>5</v>
      </c>
      <c r="GP25" s="145">
        <v>4</v>
      </c>
      <c r="GQ25" s="145">
        <v>4</v>
      </c>
      <c r="GR25" s="145">
        <v>4</v>
      </c>
      <c r="GS25" s="145">
        <v>4</v>
      </c>
      <c r="GT25" s="145">
        <v>4</v>
      </c>
      <c r="GU25" s="7">
        <f>AVERAGE(B25:GT25)</f>
        <v>3.8656716417910446</v>
      </c>
      <c r="GW25" s="7">
        <f>COUNTIF($B25:$GT25, 1)</f>
        <v>1</v>
      </c>
      <c r="GX25" s="7">
        <f>COUNTIF($B25:$GT25, 2)</f>
        <v>9</v>
      </c>
      <c r="GY25" s="7">
        <f>COUNTIF($B25:$GT25, 3)</f>
        <v>55</v>
      </c>
      <c r="GZ25" s="7">
        <f>COUNTIF($B25:$GT25, 4)</f>
        <v>87</v>
      </c>
      <c r="HA25" s="7">
        <f>COUNTIF($B25:$GT25, 5)</f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8"/>
  <sheetViews>
    <sheetView topLeftCell="D1" workbookViewId="0">
      <pane ySplit="1" topLeftCell="A338" activePane="bottomLeft" state="frozen"/>
      <selection pane="bottomLeft" activeCell="E346" sqref="E346:E347"/>
    </sheetView>
  </sheetViews>
  <sheetFormatPr defaultColWidth="14.44140625" defaultRowHeight="15.75" customHeight="1" x14ac:dyDescent="0.25"/>
  <cols>
    <col min="1" max="1" width="14.44140625" style="7"/>
    <col min="2" max="2" width="21.5546875" style="7" customWidth="1"/>
    <col min="3" max="3" width="39.33203125" style="7" customWidth="1"/>
    <col min="4" max="5" width="21.5546875" style="7" customWidth="1"/>
    <col min="6" max="30" width="8.5546875" style="7" customWidth="1"/>
    <col min="31" max="37" width="21.5546875" style="7" customWidth="1"/>
    <col min="38" max="16384" width="14.44140625" style="7"/>
  </cols>
  <sheetData>
    <row r="1" spans="1:45" ht="15.75" customHeight="1" x14ac:dyDescent="0.25">
      <c r="A1" s="7">
        <v>1</v>
      </c>
      <c r="B1" s="7" t="s">
        <v>700</v>
      </c>
      <c r="C1" s="7" t="s">
        <v>268</v>
      </c>
      <c r="D1" s="7" t="s">
        <v>2</v>
      </c>
      <c r="E1" s="7" t="s">
        <v>701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270</v>
      </c>
      <c r="K1" s="7" t="s">
        <v>10</v>
      </c>
      <c r="L1" s="7" t="s">
        <v>275</v>
      </c>
      <c r="M1" s="7" t="s">
        <v>558</v>
      </c>
      <c r="N1" s="7" t="s">
        <v>281</v>
      </c>
      <c r="O1" s="7" t="s">
        <v>282</v>
      </c>
      <c r="P1" s="7" t="s">
        <v>562</v>
      </c>
      <c r="Q1" s="7" t="s">
        <v>285</v>
      </c>
      <c r="R1" s="7" t="s">
        <v>567</v>
      </c>
      <c r="S1" s="7" t="s">
        <v>291</v>
      </c>
      <c r="T1" s="7" t="s">
        <v>702</v>
      </c>
      <c r="U1" s="7" t="s">
        <v>575</v>
      </c>
      <c r="V1" s="7" t="s">
        <v>577</v>
      </c>
      <c r="W1" s="7" t="s">
        <v>579</v>
      </c>
      <c r="X1" s="7" t="s">
        <v>581</v>
      </c>
      <c r="Y1" s="7" t="s">
        <v>583</v>
      </c>
      <c r="Z1" s="7" t="s">
        <v>584</v>
      </c>
      <c r="AA1" s="7" t="s">
        <v>586</v>
      </c>
      <c r="AB1" s="7" t="s">
        <v>588</v>
      </c>
      <c r="AC1" s="7" t="s">
        <v>590</v>
      </c>
      <c r="AD1" s="7" t="s">
        <v>593</v>
      </c>
      <c r="AE1" s="7" t="s">
        <v>595</v>
      </c>
      <c r="AF1" s="7" t="s">
        <v>597</v>
      </c>
      <c r="AG1" s="7" t="s">
        <v>598</v>
      </c>
      <c r="AH1" s="7" t="s">
        <v>599</v>
      </c>
      <c r="AI1" s="7" t="s">
        <v>602</v>
      </c>
      <c r="AJ1" s="7" t="s">
        <v>604</v>
      </c>
      <c r="AK1" s="7" t="s">
        <v>605</v>
      </c>
      <c r="AL1" s="7" t="s">
        <v>607</v>
      </c>
      <c r="AM1" s="7" t="s">
        <v>609</v>
      </c>
      <c r="AN1" s="7" t="s">
        <v>612</v>
      </c>
      <c r="AO1" s="7" t="s">
        <v>614</v>
      </c>
      <c r="AP1" s="7" t="s">
        <v>616</v>
      </c>
      <c r="AQ1" s="7" t="s">
        <v>618</v>
      </c>
      <c r="AR1" s="7" t="s">
        <v>619</v>
      </c>
      <c r="AS1" s="145" t="s">
        <v>703</v>
      </c>
    </row>
    <row r="2" spans="1:45" ht="15.75" customHeight="1" x14ac:dyDescent="0.25">
      <c r="A2" s="7">
        <v>2</v>
      </c>
      <c r="B2" s="146">
        <v>43047.446503576386</v>
      </c>
      <c r="C2" s="145" t="s">
        <v>704</v>
      </c>
      <c r="D2" s="145" t="s">
        <v>152</v>
      </c>
      <c r="E2" s="145" t="s">
        <v>705</v>
      </c>
      <c r="F2" s="145">
        <v>1</v>
      </c>
      <c r="G2" s="145">
        <v>1</v>
      </c>
      <c r="H2" s="145">
        <v>1</v>
      </c>
      <c r="I2" s="145">
        <v>1</v>
      </c>
      <c r="J2" s="145">
        <v>1</v>
      </c>
      <c r="K2" s="145">
        <v>1</v>
      </c>
      <c r="L2" s="145">
        <v>1</v>
      </c>
      <c r="M2" s="145">
        <v>1</v>
      </c>
      <c r="N2" s="145">
        <v>1</v>
      </c>
      <c r="O2" s="145">
        <v>1</v>
      </c>
      <c r="P2" s="145">
        <v>1</v>
      </c>
      <c r="Q2" s="145">
        <v>1</v>
      </c>
      <c r="R2" s="145">
        <v>1</v>
      </c>
      <c r="S2" s="145">
        <v>1</v>
      </c>
      <c r="T2" s="145">
        <v>4</v>
      </c>
      <c r="U2" s="145">
        <v>5</v>
      </c>
      <c r="V2" s="145">
        <v>4</v>
      </c>
      <c r="W2" s="145">
        <v>5</v>
      </c>
      <c r="X2" s="145">
        <v>4</v>
      </c>
      <c r="Y2" s="145">
        <v>4</v>
      </c>
      <c r="Z2" s="145">
        <v>4</v>
      </c>
      <c r="AA2" s="145">
        <v>5</v>
      </c>
      <c r="AB2" s="145">
        <v>5</v>
      </c>
      <c r="AC2" s="145">
        <v>5</v>
      </c>
      <c r="AD2" s="145">
        <v>5</v>
      </c>
      <c r="AE2" s="145">
        <v>4</v>
      </c>
      <c r="AF2" s="145">
        <v>4</v>
      </c>
      <c r="AG2" s="145">
        <v>5</v>
      </c>
      <c r="AH2" s="145">
        <v>5</v>
      </c>
      <c r="AI2" s="145">
        <v>4</v>
      </c>
      <c r="AJ2" s="145">
        <v>5</v>
      </c>
      <c r="AK2" s="145">
        <v>4</v>
      </c>
      <c r="AL2" s="145">
        <v>5</v>
      </c>
      <c r="AM2" s="145">
        <v>4</v>
      </c>
      <c r="AN2" s="145">
        <v>4</v>
      </c>
      <c r="AO2" s="145">
        <v>5</v>
      </c>
      <c r="AP2" s="145">
        <v>5</v>
      </c>
      <c r="AQ2" s="145">
        <v>4</v>
      </c>
      <c r="AR2" s="145"/>
    </row>
    <row r="3" spans="1:45" ht="15.75" customHeight="1" x14ac:dyDescent="0.25">
      <c r="A3" s="7">
        <v>3</v>
      </c>
      <c r="B3" s="146">
        <v>43047.464737916671</v>
      </c>
      <c r="D3" s="145" t="s">
        <v>152</v>
      </c>
      <c r="E3" s="145" t="s">
        <v>705</v>
      </c>
      <c r="F3" s="145">
        <v>1</v>
      </c>
      <c r="G3" s="145">
        <v>1</v>
      </c>
      <c r="H3" s="145">
        <v>1</v>
      </c>
      <c r="I3" s="145">
        <v>1</v>
      </c>
      <c r="J3" s="145">
        <v>1</v>
      </c>
      <c r="K3" s="145">
        <v>1</v>
      </c>
      <c r="L3" s="145">
        <v>1</v>
      </c>
      <c r="M3" s="145">
        <v>0</v>
      </c>
      <c r="N3" s="145">
        <v>1</v>
      </c>
      <c r="O3" s="145">
        <v>0</v>
      </c>
      <c r="P3" s="145">
        <v>0</v>
      </c>
      <c r="Q3" s="145">
        <v>1</v>
      </c>
      <c r="R3" s="145">
        <v>1</v>
      </c>
      <c r="S3" s="145">
        <v>0</v>
      </c>
      <c r="T3" s="145">
        <v>5</v>
      </c>
      <c r="U3" s="145">
        <v>4</v>
      </c>
      <c r="V3" s="145">
        <v>4</v>
      </c>
      <c r="W3" s="145">
        <v>4</v>
      </c>
      <c r="X3" s="145">
        <v>4</v>
      </c>
      <c r="Y3" s="145">
        <v>4</v>
      </c>
      <c r="Z3" s="145">
        <v>4</v>
      </c>
      <c r="AA3" s="145">
        <v>3</v>
      </c>
      <c r="AB3" s="145">
        <v>4</v>
      </c>
      <c r="AC3" s="145">
        <v>5</v>
      </c>
      <c r="AD3" s="145">
        <v>5</v>
      </c>
      <c r="AE3" s="145">
        <v>5</v>
      </c>
      <c r="AF3" s="145">
        <v>4</v>
      </c>
      <c r="AG3" s="145">
        <v>5</v>
      </c>
      <c r="AH3" s="145">
        <v>5</v>
      </c>
      <c r="AI3" s="145">
        <v>5</v>
      </c>
      <c r="AJ3" s="145">
        <v>4</v>
      </c>
      <c r="AK3" s="145">
        <v>5</v>
      </c>
      <c r="AL3" s="145">
        <v>5</v>
      </c>
      <c r="AM3" s="145">
        <v>5</v>
      </c>
      <c r="AN3" s="145">
        <v>5</v>
      </c>
      <c r="AO3" s="145">
        <v>4</v>
      </c>
      <c r="AP3" s="145">
        <v>3</v>
      </c>
      <c r="AQ3" s="145">
        <v>4</v>
      </c>
      <c r="AR3" s="145"/>
    </row>
    <row r="4" spans="1:45" ht="15.75" customHeight="1" x14ac:dyDescent="0.25">
      <c r="A4" s="7">
        <v>4</v>
      </c>
      <c r="B4" s="146">
        <v>43047.464990925924</v>
      </c>
      <c r="C4" s="145" t="s">
        <v>706</v>
      </c>
      <c r="D4" s="145" t="s">
        <v>152</v>
      </c>
      <c r="E4" s="145" t="s">
        <v>705</v>
      </c>
      <c r="F4" s="145">
        <v>1</v>
      </c>
      <c r="G4" s="145">
        <v>1</v>
      </c>
      <c r="H4" s="145">
        <v>1</v>
      </c>
      <c r="I4" s="145">
        <v>1</v>
      </c>
      <c r="J4" s="145">
        <v>1</v>
      </c>
      <c r="K4" s="145">
        <v>1</v>
      </c>
      <c r="L4" s="145">
        <v>1</v>
      </c>
      <c r="M4" s="145">
        <v>1</v>
      </c>
      <c r="N4" s="145">
        <v>1</v>
      </c>
      <c r="O4" s="145">
        <v>1</v>
      </c>
      <c r="P4" s="145">
        <v>1</v>
      </c>
      <c r="Q4" s="145">
        <v>1</v>
      </c>
      <c r="R4" s="145">
        <v>1</v>
      </c>
      <c r="S4" s="145">
        <v>0</v>
      </c>
      <c r="T4" s="145">
        <v>4</v>
      </c>
      <c r="U4" s="145">
        <v>4</v>
      </c>
      <c r="V4" s="145">
        <v>4</v>
      </c>
      <c r="W4" s="145">
        <v>4</v>
      </c>
      <c r="X4" s="145">
        <v>4</v>
      </c>
      <c r="Y4" s="145">
        <v>4</v>
      </c>
      <c r="Z4" s="145">
        <v>4</v>
      </c>
      <c r="AA4" s="145">
        <v>4</v>
      </c>
      <c r="AB4" s="145">
        <v>4</v>
      </c>
      <c r="AC4" s="145">
        <v>4</v>
      </c>
      <c r="AD4" s="145">
        <v>4</v>
      </c>
      <c r="AE4" s="145">
        <v>5</v>
      </c>
      <c r="AF4" s="145">
        <v>4</v>
      </c>
      <c r="AG4" s="145">
        <v>4</v>
      </c>
      <c r="AH4" s="145">
        <v>4</v>
      </c>
      <c r="AI4" s="145">
        <v>3</v>
      </c>
      <c r="AJ4" s="145">
        <v>3</v>
      </c>
      <c r="AK4" s="145">
        <v>4</v>
      </c>
      <c r="AL4" s="145">
        <v>3</v>
      </c>
      <c r="AM4" s="145">
        <v>3</v>
      </c>
      <c r="AN4" s="145">
        <v>3</v>
      </c>
      <c r="AO4" s="145">
        <v>3</v>
      </c>
      <c r="AP4" s="145">
        <v>4</v>
      </c>
      <c r="AQ4" s="145">
        <v>4</v>
      </c>
      <c r="AR4" s="145"/>
    </row>
    <row r="5" spans="1:45" ht="15.75" customHeight="1" x14ac:dyDescent="0.25">
      <c r="A5" s="7">
        <v>5</v>
      </c>
      <c r="B5" s="146">
        <v>43047.957547314814</v>
      </c>
      <c r="C5" s="145" t="s">
        <v>707</v>
      </c>
      <c r="D5" s="145" t="s">
        <v>145</v>
      </c>
      <c r="E5" s="145" t="s">
        <v>705</v>
      </c>
      <c r="F5" s="145">
        <v>1</v>
      </c>
      <c r="G5" s="145">
        <v>1</v>
      </c>
      <c r="H5" s="145">
        <v>1</v>
      </c>
      <c r="I5" s="145">
        <v>1</v>
      </c>
      <c r="J5" s="145">
        <v>1</v>
      </c>
      <c r="K5" s="145">
        <v>1</v>
      </c>
      <c r="L5" s="145">
        <v>1</v>
      </c>
      <c r="M5" s="145">
        <v>1</v>
      </c>
      <c r="N5" s="145">
        <v>1</v>
      </c>
      <c r="O5" s="145">
        <v>1</v>
      </c>
      <c r="P5" s="145">
        <v>1</v>
      </c>
      <c r="Q5" s="145">
        <v>1</v>
      </c>
      <c r="R5" s="145">
        <v>1</v>
      </c>
      <c r="S5" s="145">
        <v>1</v>
      </c>
      <c r="T5" s="145">
        <v>3</v>
      </c>
      <c r="U5" s="145">
        <v>4</v>
      </c>
      <c r="V5" s="145">
        <v>3</v>
      </c>
      <c r="W5" s="145">
        <v>3</v>
      </c>
      <c r="X5" s="145">
        <v>3</v>
      </c>
      <c r="Y5" s="145">
        <v>4</v>
      </c>
      <c r="Z5" s="145">
        <v>3</v>
      </c>
      <c r="AA5" s="145">
        <v>2</v>
      </c>
      <c r="AB5" s="145">
        <v>4</v>
      </c>
      <c r="AC5" s="145">
        <v>4</v>
      </c>
      <c r="AD5" s="145">
        <v>4</v>
      </c>
      <c r="AE5" s="145">
        <v>4</v>
      </c>
      <c r="AF5" s="145">
        <v>2</v>
      </c>
      <c r="AG5" s="145">
        <v>4</v>
      </c>
      <c r="AH5" s="145">
        <v>3</v>
      </c>
      <c r="AI5" s="145">
        <v>4</v>
      </c>
      <c r="AJ5" s="145">
        <v>3</v>
      </c>
      <c r="AK5" s="145">
        <v>3</v>
      </c>
      <c r="AL5" s="145">
        <v>2</v>
      </c>
      <c r="AM5" s="145">
        <v>4</v>
      </c>
      <c r="AN5" s="145">
        <v>4</v>
      </c>
      <c r="AO5" s="145">
        <v>4</v>
      </c>
      <c r="AP5" s="145">
        <v>4</v>
      </c>
      <c r="AQ5" s="145">
        <v>5</v>
      </c>
      <c r="AR5" s="145"/>
    </row>
    <row r="6" spans="1:45" ht="15.75" customHeight="1" x14ac:dyDescent="0.25">
      <c r="A6" s="7">
        <v>6</v>
      </c>
      <c r="B6" s="146">
        <v>43047.96102372685</v>
      </c>
      <c r="C6" s="145" t="s">
        <v>708</v>
      </c>
      <c r="D6" s="145" t="s">
        <v>145</v>
      </c>
      <c r="E6" s="145" t="s">
        <v>705</v>
      </c>
      <c r="F6" s="145">
        <v>1</v>
      </c>
      <c r="G6" s="145">
        <v>1</v>
      </c>
      <c r="H6" s="145">
        <v>0</v>
      </c>
      <c r="I6" s="145">
        <v>1</v>
      </c>
      <c r="J6" s="145">
        <v>1</v>
      </c>
      <c r="K6" s="145">
        <v>0</v>
      </c>
      <c r="L6" s="145">
        <v>1</v>
      </c>
      <c r="M6" s="145">
        <v>1</v>
      </c>
      <c r="N6" s="145">
        <v>1</v>
      </c>
      <c r="O6" s="145">
        <v>1</v>
      </c>
      <c r="P6" s="145">
        <v>1</v>
      </c>
      <c r="Q6" s="145">
        <v>1</v>
      </c>
      <c r="R6" s="145">
        <v>1</v>
      </c>
      <c r="S6" s="145">
        <v>0</v>
      </c>
      <c r="T6" s="145">
        <v>1</v>
      </c>
      <c r="U6" s="145">
        <v>5</v>
      </c>
      <c r="V6" s="145">
        <v>5</v>
      </c>
      <c r="W6" s="145">
        <v>4</v>
      </c>
      <c r="X6" s="145">
        <v>2</v>
      </c>
      <c r="Y6" s="145">
        <v>3</v>
      </c>
      <c r="Z6" s="145">
        <v>2</v>
      </c>
      <c r="AA6" s="145">
        <v>4</v>
      </c>
      <c r="AB6" s="145">
        <v>4</v>
      </c>
      <c r="AC6" s="145">
        <v>3</v>
      </c>
      <c r="AD6" s="145">
        <v>5</v>
      </c>
      <c r="AE6" s="145">
        <v>4</v>
      </c>
      <c r="AF6" s="145">
        <v>2</v>
      </c>
      <c r="AG6" s="145">
        <v>5</v>
      </c>
      <c r="AH6" s="145">
        <v>5</v>
      </c>
      <c r="AI6" s="145">
        <v>4</v>
      </c>
      <c r="AJ6" s="145">
        <v>4</v>
      </c>
      <c r="AK6" s="145">
        <v>2</v>
      </c>
      <c r="AL6" s="145">
        <v>4</v>
      </c>
      <c r="AM6" s="145">
        <v>2</v>
      </c>
      <c r="AN6" s="145">
        <v>2</v>
      </c>
      <c r="AO6" s="145">
        <v>2</v>
      </c>
      <c r="AP6" s="145">
        <v>3</v>
      </c>
      <c r="AQ6" s="145">
        <v>4</v>
      </c>
      <c r="AR6" s="145"/>
    </row>
    <row r="7" spans="1:45" ht="15.75" customHeight="1" x14ac:dyDescent="0.25">
      <c r="A7" s="7">
        <v>7</v>
      </c>
      <c r="B7" s="146">
        <v>43047.962246388888</v>
      </c>
      <c r="C7" s="145" t="s">
        <v>709</v>
      </c>
      <c r="D7" s="145" t="s">
        <v>145</v>
      </c>
      <c r="E7" s="145" t="s">
        <v>705</v>
      </c>
      <c r="F7" s="145">
        <v>1</v>
      </c>
      <c r="G7" s="145">
        <v>1</v>
      </c>
      <c r="H7" s="145">
        <v>0</v>
      </c>
      <c r="I7" s="145">
        <v>1</v>
      </c>
      <c r="J7" s="145">
        <v>1</v>
      </c>
      <c r="K7" s="145">
        <v>0</v>
      </c>
      <c r="L7" s="145">
        <v>1</v>
      </c>
      <c r="M7" s="145">
        <v>1</v>
      </c>
      <c r="N7" s="145">
        <v>1</v>
      </c>
      <c r="O7" s="145">
        <v>0</v>
      </c>
      <c r="P7" s="145">
        <v>1</v>
      </c>
      <c r="Q7" s="145">
        <v>1</v>
      </c>
      <c r="R7" s="145">
        <v>1</v>
      </c>
      <c r="S7" s="145">
        <v>0</v>
      </c>
      <c r="T7" s="145">
        <v>3</v>
      </c>
      <c r="U7" s="145">
        <v>4</v>
      </c>
      <c r="V7" s="145">
        <v>4</v>
      </c>
      <c r="W7" s="145">
        <v>4</v>
      </c>
      <c r="X7" s="145">
        <v>4</v>
      </c>
      <c r="Y7" s="145">
        <v>5</v>
      </c>
      <c r="Z7" s="145">
        <v>5</v>
      </c>
      <c r="AA7" s="145">
        <v>2</v>
      </c>
      <c r="AB7" s="145">
        <v>5</v>
      </c>
      <c r="AC7" s="145">
        <v>5</v>
      </c>
      <c r="AD7" s="145">
        <v>5</v>
      </c>
      <c r="AE7" s="145">
        <v>5</v>
      </c>
      <c r="AF7" s="145">
        <v>5</v>
      </c>
      <c r="AG7" s="145">
        <v>4</v>
      </c>
      <c r="AH7" s="145">
        <v>2</v>
      </c>
      <c r="AI7" s="145">
        <v>5</v>
      </c>
      <c r="AJ7" s="145">
        <v>3</v>
      </c>
      <c r="AK7" s="145">
        <v>5</v>
      </c>
      <c r="AL7" s="145">
        <v>2</v>
      </c>
      <c r="AM7" s="145">
        <v>2</v>
      </c>
      <c r="AN7" s="145">
        <v>2</v>
      </c>
      <c r="AO7" s="145">
        <v>3</v>
      </c>
      <c r="AP7" s="145">
        <v>5</v>
      </c>
      <c r="AQ7" s="145">
        <v>5</v>
      </c>
      <c r="AR7" s="145"/>
    </row>
    <row r="8" spans="1:45" ht="15.75" customHeight="1" x14ac:dyDescent="0.25">
      <c r="A8" s="7">
        <v>8</v>
      </c>
      <c r="B8" s="146">
        <v>43047.964325543981</v>
      </c>
      <c r="D8" s="145" t="s">
        <v>145</v>
      </c>
      <c r="E8" s="145" t="s">
        <v>705</v>
      </c>
      <c r="F8" s="145">
        <v>1</v>
      </c>
      <c r="G8" s="145">
        <v>1</v>
      </c>
      <c r="H8" s="145">
        <v>1</v>
      </c>
      <c r="I8" s="145">
        <v>1</v>
      </c>
      <c r="J8" s="145">
        <v>1</v>
      </c>
      <c r="K8" s="145">
        <v>1</v>
      </c>
      <c r="L8" s="145">
        <v>1</v>
      </c>
      <c r="M8" s="145">
        <v>1</v>
      </c>
      <c r="N8" s="145">
        <v>1</v>
      </c>
      <c r="O8" s="145">
        <v>1</v>
      </c>
      <c r="P8" s="145">
        <v>1</v>
      </c>
      <c r="Q8" s="145">
        <v>1</v>
      </c>
      <c r="R8" s="145">
        <v>1</v>
      </c>
      <c r="S8" s="145">
        <v>1</v>
      </c>
      <c r="T8" s="145">
        <v>1</v>
      </c>
      <c r="U8" s="145">
        <v>4</v>
      </c>
      <c r="V8" s="145">
        <v>4</v>
      </c>
      <c r="W8" s="145">
        <v>4</v>
      </c>
      <c r="X8" s="145">
        <v>3</v>
      </c>
      <c r="Y8" s="145">
        <v>4</v>
      </c>
      <c r="Z8" s="145">
        <v>4</v>
      </c>
      <c r="AA8" s="145">
        <v>4</v>
      </c>
      <c r="AB8" s="145">
        <v>4</v>
      </c>
      <c r="AC8" s="145">
        <v>2</v>
      </c>
      <c r="AD8" s="145">
        <v>4</v>
      </c>
      <c r="AE8" s="145">
        <v>4</v>
      </c>
      <c r="AF8" s="145">
        <v>3</v>
      </c>
      <c r="AG8" s="145">
        <v>2</v>
      </c>
      <c r="AH8" s="145">
        <v>3</v>
      </c>
      <c r="AI8" s="145">
        <v>4</v>
      </c>
      <c r="AJ8" s="145">
        <v>3</v>
      </c>
      <c r="AK8" s="145">
        <v>5</v>
      </c>
      <c r="AL8" s="145">
        <v>3</v>
      </c>
      <c r="AM8" s="145">
        <v>4</v>
      </c>
      <c r="AN8" s="145">
        <v>2</v>
      </c>
      <c r="AO8" s="145">
        <v>2</v>
      </c>
      <c r="AP8" s="145">
        <v>4</v>
      </c>
      <c r="AQ8" s="145">
        <v>3</v>
      </c>
      <c r="AR8" s="145"/>
    </row>
    <row r="9" spans="1:45" ht="15.75" customHeight="1" x14ac:dyDescent="0.25">
      <c r="A9" s="7">
        <v>9</v>
      </c>
      <c r="B9" s="146">
        <v>43047.969795960649</v>
      </c>
      <c r="C9" s="145" t="s">
        <v>710</v>
      </c>
      <c r="D9" s="145" t="s">
        <v>145</v>
      </c>
      <c r="E9" s="145" t="s">
        <v>705</v>
      </c>
      <c r="F9" s="145">
        <v>1</v>
      </c>
      <c r="G9" s="145">
        <v>1</v>
      </c>
      <c r="H9" s="145">
        <v>1</v>
      </c>
      <c r="I9" s="145">
        <v>1</v>
      </c>
      <c r="J9" s="145">
        <v>1</v>
      </c>
      <c r="K9" s="145">
        <v>1</v>
      </c>
      <c r="L9" s="145">
        <v>1</v>
      </c>
      <c r="M9" s="145">
        <v>1</v>
      </c>
      <c r="N9" s="145">
        <v>1</v>
      </c>
      <c r="O9" s="145">
        <v>0</v>
      </c>
      <c r="P9" s="145">
        <v>1</v>
      </c>
      <c r="Q9" s="145">
        <v>1</v>
      </c>
      <c r="R9" s="145">
        <v>1</v>
      </c>
      <c r="S9" s="145">
        <v>0</v>
      </c>
      <c r="T9" s="145">
        <v>3</v>
      </c>
      <c r="U9" s="145">
        <v>3</v>
      </c>
      <c r="V9" s="145">
        <v>3</v>
      </c>
      <c r="W9" s="145">
        <v>3</v>
      </c>
      <c r="X9" s="145">
        <v>3</v>
      </c>
      <c r="Y9" s="145">
        <v>3</v>
      </c>
      <c r="Z9" s="145">
        <v>3</v>
      </c>
      <c r="AA9" s="145">
        <v>3</v>
      </c>
      <c r="AB9" s="145">
        <v>3</v>
      </c>
      <c r="AC9" s="145">
        <v>3</v>
      </c>
      <c r="AD9" s="145">
        <v>3</v>
      </c>
      <c r="AE9" s="145">
        <v>3</v>
      </c>
      <c r="AF9" s="145">
        <v>3</v>
      </c>
      <c r="AG9" s="145">
        <v>3</v>
      </c>
      <c r="AH9" s="145">
        <v>3</v>
      </c>
      <c r="AI9" s="145">
        <v>3</v>
      </c>
      <c r="AJ9" s="145">
        <v>3</v>
      </c>
      <c r="AK9" s="145">
        <v>3</v>
      </c>
      <c r="AL9" s="145">
        <v>3</v>
      </c>
      <c r="AM9" s="145">
        <v>3</v>
      </c>
      <c r="AN9" s="145">
        <v>3</v>
      </c>
      <c r="AO9" s="145">
        <v>3</v>
      </c>
      <c r="AP9" s="145">
        <v>3</v>
      </c>
      <c r="AQ9" s="145">
        <v>3</v>
      </c>
      <c r="AR9" s="145"/>
    </row>
    <row r="10" spans="1:45" ht="15.75" customHeight="1" x14ac:dyDescent="0.25">
      <c r="A10" s="7">
        <v>10</v>
      </c>
      <c r="B10" s="146">
        <v>43047.97155480324</v>
      </c>
      <c r="C10" s="145" t="s">
        <v>711</v>
      </c>
      <c r="D10" s="145" t="s">
        <v>145</v>
      </c>
      <c r="E10" s="145" t="s">
        <v>705</v>
      </c>
      <c r="F10" s="145">
        <v>1</v>
      </c>
      <c r="G10" s="145">
        <v>1</v>
      </c>
      <c r="H10" s="145">
        <v>0</v>
      </c>
      <c r="I10" s="145">
        <v>1</v>
      </c>
      <c r="J10" s="145">
        <v>1</v>
      </c>
      <c r="K10" s="145">
        <v>1</v>
      </c>
      <c r="L10" s="145">
        <v>1</v>
      </c>
      <c r="M10" s="145">
        <v>1</v>
      </c>
      <c r="N10" s="145">
        <v>1</v>
      </c>
      <c r="O10" s="145">
        <v>0</v>
      </c>
      <c r="P10" s="145">
        <v>1</v>
      </c>
      <c r="Q10" s="145">
        <v>1</v>
      </c>
      <c r="R10" s="145">
        <v>1</v>
      </c>
      <c r="S10" s="145">
        <v>0</v>
      </c>
      <c r="T10" s="145">
        <v>3</v>
      </c>
      <c r="U10" s="145">
        <v>4</v>
      </c>
      <c r="V10" s="145">
        <v>4</v>
      </c>
      <c r="W10" s="145">
        <v>4</v>
      </c>
      <c r="X10" s="145">
        <v>3</v>
      </c>
      <c r="Y10" s="145">
        <v>4</v>
      </c>
      <c r="Z10" s="145">
        <v>4</v>
      </c>
      <c r="AA10" s="145">
        <v>4</v>
      </c>
      <c r="AB10" s="145">
        <v>4</v>
      </c>
      <c r="AC10" s="145">
        <v>4</v>
      </c>
      <c r="AD10" s="145">
        <v>4</v>
      </c>
      <c r="AE10" s="145">
        <v>4</v>
      </c>
      <c r="AF10" s="145">
        <v>3</v>
      </c>
      <c r="AG10" s="145">
        <v>3</v>
      </c>
      <c r="AH10" s="145">
        <v>3</v>
      </c>
      <c r="AI10" s="145">
        <v>3</v>
      </c>
      <c r="AJ10" s="145">
        <v>3</v>
      </c>
      <c r="AK10" s="145">
        <v>3</v>
      </c>
      <c r="AL10" s="145">
        <v>3</v>
      </c>
      <c r="AM10" s="145">
        <v>3</v>
      </c>
      <c r="AN10" s="145">
        <v>3</v>
      </c>
      <c r="AO10" s="145">
        <v>4</v>
      </c>
      <c r="AP10" s="145">
        <v>4</v>
      </c>
      <c r="AQ10" s="145">
        <v>4</v>
      </c>
      <c r="AR10" s="145"/>
    </row>
    <row r="11" spans="1:45" ht="15.75" customHeight="1" x14ac:dyDescent="0.25">
      <c r="A11" s="7">
        <v>11</v>
      </c>
      <c r="B11" s="146">
        <v>43047.983611655094</v>
      </c>
      <c r="C11" s="145" t="s">
        <v>712</v>
      </c>
      <c r="D11" s="145" t="s">
        <v>145</v>
      </c>
      <c r="E11" s="145" t="s">
        <v>705</v>
      </c>
      <c r="F11" s="145">
        <v>1</v>
      </c>
      <c r="G11" s="145">
        <v>1</v>
      </c>
      <c r="H11" s="145">
        <v>1</v>
      </c>
      <c r="I11" s="145">
        <v>1</v>
      </c>
      <c r="J11" s="145">
        <v>1</v>
      </c>
      <c r="K11" s="145">
        <v>1</v>
      </c>
      <c r="L11" s="145">
        <v>1</v>
      </c>
      <c r="M11" s="145">
        <v>1</v>
      </c>
      <c r="N11" s="145">
        <v>1</v>
      </c>
      <c r="O11" s="145">
        <v>0</v>
      </c>
      <c r="P11" s="145">
        <v>0</v>
      </c>
      <c r="Q11" s="145">
        <v>1</v>
      </c>
      <c r="R11" s="145">
        <v>1</v>
      </c>
      <c r="S11" s="145">
        <v>0</v>
      </c>
      <c r="T11" s="145">
        <v>3</v>
      </c>
      <c r="U11" s="145">
        <v>4</v>
      </c>
      <c r="V11" s="145">
        <v>4</v>
      </c>
      <c r="W11" s="145">
        <v>4</v>
      </c>
      <c r="X11" s="145">
        <v>3</v>
      </c>
      <c r="Y11" s="145">
        <v>3</v>
      </c>
      <c r="Z11" s="145">
        <v>3</v>
      </c>
      <c r="AA11" s="145">
        <v>3</v>
      </c>
      <c r="AB11" s="145">
        <v>4</v>
      </c>
      <c r="AC11" s="145">
        <v>4</v>
      </c>
      <c r="AD11" s="145">
        <v>4</v>
      </c>
      <c r="AE11" s="145">
        <v>4</v>
      </c>
      <c r="AF11" s="145">
        <v>3</v>
      </c>
      <c r="AG11" s="145">
        <v>3</v>
      </c>
      <c r="AH11" s="145">
        <v>3</v>
      </c>
      <c r="AI11" s="145">
        <v>3</v>
      </c>
      <c r="AJ11" s="145">
        <v>3</v>
      </c>
      <c r="AK11" s="145">
        <v>3</v>
      </c>
      <c r="AL11" s="145">
        <v>3</v>
      </c>
      <c r="AM11" s="145">
        <v>3</v>
      </c>
      <c r="AN11" s="145">
        <v>3</v>
      </c>
      <c r="AO11" s="145">
        <v>4</v>
      </c>
      <c r="AP11" s="145">
        <v>3</v>
      </c>
      <c r="AQ11" s="145">
        <v>3</v>
      </c>
      <c r="AR11" s="145"/>
    </row>
    <row r="12" spans="1:45" ht="15.75" customHeight="1" x14ac:dyDescent="0.25">
      <c r="A12" s="7">
        <v>12</v>
      </c>
      <c r="B12" s="146">
        <v>43047.987724571758</v>
      </c>
      <c r="C12" s="145" t="s">
        <v>713</v>
      </c>
      <c r="D12" s="145" t="s">
        <v>145</v>
      </c>
      <c r="E12" s="145" t="s">
        <v>705</v>
      </c>
      <c r="F12" s="145">
        <v>1</v>
      </c>
      <c r="G12" s="145">
        <v>1</v>
      </c>
      <c r="H12" s="145">
        <v>0</v>
      </c>
      <c r="I12" s="145">
        <v>1</v>
      </c>
      <c r="J12" s="145">
        <v>1</v>
      </c>
      <c r="K12" s="145">
        <v>1</v>
      </c>
      <c r="L12" s="145">
        <v>1</v>
      </c>
      <c r="M12" s="145">
        <v>1</v>
      </c>
      <c r="N12" s="145">
        <v>1</v>
      </c>
      <c r="O12" s="145">
        <v>0</v>
      </c>
      <c r="P12" s="145">
        <v>1</v>
      </c>
      <c r="Q12" s="145">
        <v>1</v>
      </c>
      <c r="R12" s="145">
        <v>1</v>
      </c>
      <c r="S12" s="145">
        <v>0</v>
      </c>
      <c r="T12" s="145">
        <v>4</v>
      </c>
      <c r="U12" s="145">
        <v>5</v>
      </c>
      <c r="V12" s="145">
        <v>5</v>
      </c>
      <c r="W12" s="145">
        <v>5</v>
      </c>
      <c r="X12" s="145">
        <v>3</v>
      </c>
      <c r="Y12" s="145">
        <v>3</v>
      </c>
      <c r="Z12" s="145">
        <v>4</v>
      </c>
      <c r="AA12" s="145">
        <v>4</v>
      </c>
      <c r="AB12" s="145">
        <v>3</v>
      </c>
      <c r="AC12" s="145">
        <v>4</v>
      </c>
      <c r="AD12" s="145">
        <v>4</v>
      </c>
      <c r="AE12" s="145">
        <v>4</v>
      </c>
      <c r="AF12" s="145">
        <v>4</v>
      </c>
      <c r="AG12" s="145">
        <v>4</v>
      </c>
      <c r="AH12" s="145">
        <v>5</v>
      </c>
      <c r="AI12" s="145">
        <v>4</v>
      </c>
      <c r="AJ12" s="145">
        <v>2</v>
      </c>
      <c r="AK12" s="145">
        <v>5</v>
      </c>
      <c r="AL12" s="145">
        <v>3</v>
      </c>
      <c r="AM12" s="145">
        <v>3</v>
      </c>
      <c r="AN12" s="145">
        <v>3</v>
      </c>
      <c r="AO12" s="145">
        <v>4</v>
      </c>
      <c r="AP12" s="145">
        <v>4</v>
      </c>
      <c r="AQ12" s="145">
        <v>4</v>
      </c>
      <c r="AR12" s="145"/>
    </row>
    <row r="13" spans="1:45" ht="15.75" customHeight="1" x14ac:dyDescent="0.25">
      <c r="A13" s="7">
        <v>13</v>
      </c>
      <c r="B13" s="146">
        <v>43047.995825601851</v>
      </c>
      <c r="D13" s="145" t="s">
        <v>145</v>
      </c>
      <c r="E13" s="145" t="s">
        <v>705</v>
      </c>
      <c r="F13" s="145">
        <v>1</v>
      </c>
      <c r="G13" s="145">
        <v>1</v>
      </c>
      <c r="H13" s="145">
        <v>1</v>
      </c>
      <c r="I13" s="145">
        <v>1</v>
      </c>
      <c r="J13" s="145">
        <v>1</v>
      </c>
      <c r="K13" s="145">
        <v>0</v>
      </c>
      <c r="L13" s="145">
        <v>1</v>
      </c>
      <c r="M13" s="145">
        <v>1</v>
      </c>
      <c r="N13" s="145">
        <v>0</v>
      </c>
      <c r="O13" s="145">
        <v>1</v>
      </c>
      <c r="P13" s="145">
        <v>1</v>
      </c>
      <c r="Q13" s="145">
        <v>1</v>
      </c>
      <c r="R13" s="145">
        <v>1</v>
      </c>
      <c r="S13" s="145">
        <v>1</v>
      </c>
      <c r="T13" s="145">
        <v>1</v>
      </c>
      <c r="U13" s="145">
        <v>2</v>
      </c>
      <c r="V13" s="145">
        <v>5</v>
      </c>
      <c r="W13" s="145">
        <v>2</v>
      </c>
      <c r="X13" s="145">
        <v>1</v>
      </c>
      <c r="Y13" s="145">
        <v>5</v>
      </c>
      <c r="Z13" s="145">
        <v>4</v>
      </c>
      <c r="AA13" s="145">
        <v>5</v>
      </c>
      <c r="AB13" s="145">
        <v>2</v>
      </c>
      <c r="AC13" s="145">
        <v>2</v>
      </c>
      <c r="AD13" s="145">
        <v>5</v>
      </c>
      <c r="AE13" s="145">
        <v>4</v>
      </c>
      <c r="AF13" s="145">
        <v>3</v>
      </c>
      <c r="AG13" s="145">
        <v>1</v>
      </c>
      <c r="AH13" s="145">
        <v>2</v>
      </c>
      <c r="AI13" s="145">
        <v>3</v>
      </c>
      <c r="AJ13" s="145">
        <v>2</v>
      </c>
      <c r="AK13" s="145">
        <v>5</v>
      </c>
      <c r="AL13" s="145">
        <v>4</v>
      </c>
      <c r="AM13" s="145">
        <v>3</v>
      </c>
      <c r="AN13" s="145">
        <v>1</v>
      </c>
      <c r="AO13" s="145">
        <v>2</v>
      </c>
      <c r="AP13" s="145">
        <v>4</v>
      </c>
      <c r="AQ13" s="145">
        <v>2</v>
      </c>
      <c r="AR13" s="145"/>
    </row>
    <row r="14" spans="1:45" ht="15.75" customHeight="1" x14ac:dyDescent="0.25">
      <c r="A14" s="7">
        <v>14</v>
      </c>
      <c r="B14" s="146">
        <v>43048.022082071759</v>
      </c>
      <c r="D14" s="145" t="s">
        <v>145</v>
      </c>
      <c r="E14" s="145" t="s">
        <v>705</v>
      </c>
      <c r="F14" s="145">
        <v>1</v>
      </c>
      <c r="G14" s="145">
        <v>0</v>
      </c>
      <c r="H14" s="145">
        <v>1</v>
      </c>
      <c r="I14" s="145">
        <v>1</v>
      </c>
      <c r="J14" s="145">
        <v>1</v>
      </c>
      <c r="K14" s="145">
        <v>1</v>
      </c>
      <c r="L14" s="145">
        <v>0</v>
      </c>
      <c r="M14" s="145">
        <v>1</v>
      </c>
      <c r="N14" s="145">
        <v>0</v>
      </c>
      <c r="O14" s="145">
        <v>0</v>
      </c>
      <c r="P14" s="145">
        <v>0</v>
      </c>
      <c r="Q14" s="145">
        <v>1</v>
      </c>
      <c r="R14" s="145">
        <v>1</v>
      </c>
      <c r="S14" s="145">
        <v>0</v>
      </c>
      <c r="T14" s="145">
        <v>2</v>
      </c>
      <c r="U14" s="145">
        <v>4</v>
      </c>
      <c r="V14" s="145">
        <v>4</v>
      </c>
      <c r="W14" s="145">
        <v>4</v>
      </c>
      <c r="X14" s="145">
        <v>4</v>
      </c>
      <c r="Y14" s="145">
        <v>4</v>
      </c>
      <c r="Z14" s="145">
        <v>4</v>
      </c>
      <c r="AA14" s="145">
        <v>4</v>
      </c>
      <c r="AB14" s="145">
        <v>2</v>
      </c>
      <c r="AC14" s="145">
        <v>3</v>
      </c>
      <c r="AD14" s="145">
        <v>4</v>
      </c>
      <c r="AE14" s="145">
        <v>4</v>
      </c>
      <c r="AF14" s="145">
        <v>4</v>
      </c>
      <c r="AG14" s="145">
        <v>4</v>
      </c>
      <c r="AH14" s="145">
        <v>3</v>
      </c>
      <c r="AI14" s="145">
        <v>4</v>
      </c>
      <c r="AJ14" s="145">
        <v>4</v>
      </c>
      <c r="AK14" s="145">
        <v>3</v>
      </c>
      <c r="AL14" s="145">
        <v>4</v>
      </c>
      <c r="AM14" s="145">
        <v>4</v>
      </c>
      <c r="AN14" s="145">
        <v>4</v>
      </c>
      <c r="AO14" s="145">
        <v>3</v>
      </c>
      <c r="AP14" s="145">
        <v>4</v>
      </c>
      <c r="AQ14" s="145">
        <v>4</v>
      </c>
      <c r="AR14" s="145"/>
    </row>
    <row r="15" spans="1:45" ht="15.75" customHeight="1" x14ac:dyDescent="0.25">
      <c r="A15" s="7">
        <v>15</v>
      </c>
      <c r="B15" s="146">
        <v>43048.034778553236</v>
      </c>
      <c r="C15" s="145" t="s">
        <v>714</v>
      </c>
      <c r="D15" s="145" t="s">
        <v>152</v>
      </c>
      <c r="E15" s="145" t="s">
        <v>705</v>
      </c>
      <c r="F15" s="145">
        <v>1</v>
      </c>
      <c r="G15" s="145">
        <v>1</v>
      </c>
      <c r="H15" s="145">
        <v>1</v>
      </c>
      <c r="I15" s="145">
        <v>1</v>
      </c>
      <c r="J15" s="145">
        <v>1</v>
      </c>
      <c r="K15" s="145">
        <v>1</v>
      </c>
      <c r="L15" s="145">
        <v>1</v>
      </c>
      <c r="M15" s="145">
        <v>1</v>
      </c>
      <c r="N15" s="145">
        <v>1</v>
      </c>
      <c r="O15" s="145">
        <v>0</v>
      </c>
      <c r="P15" s="145">
        <v>1</v>
      </c>
      <c r="Q15" s="145">
        <v>1</v>
      </c>
      <c r="R15" s="145">
        <v>1</v>
      </c>
      <c r="S15" s="145">
        <v>0</v>
      </c>
      <c r="T15" s="145">
        <v>1</v>
      </c>
      <c r="U15" s="145">
        <v>3</v>
      </c>
      <c r="V15" s="145">
        <v>4</v>
      </c>
      <c r="W15" s="145">
        <v>4</v>
      </c>
      <c r="X15" s="145">
        <v>2</v>
      </c>
      <c r="Y15" s="145">
        <v>3</v>
      </c>
      <c r="Z15" s="145">
        <v>2</v>
      </c>
      <c r="AA15" s="145">
        <v>4</v>
      </c>
      <c r="AB15" s="145">
        <v>4</v>
      </c>
      <c r="AC15" s="145">
        <v>4</v>
      </c>
      <c r="AD15" s="145">
        <v>4</v>
      </c>
      <c r="AE15" s="145">
        <v>5</v>
      </c>
      <c r="AF15" s="145">
        <v>4</v>
      </c>
      <c r="AG15" s="145">
        <v>4</v>
      </c>
      <c r="AH15" s="145">
        <v>4</v>
      </c>
      <c r="AI15" s="145">
        <v>4</v>
      </c>
      <c r="AJ15" s="145">
        <v>2</v>
      </c>
      <c r="AK15" s="145">
        <v>2</v>
      </c>
      <c r="AL15" s="145">
        <v>4</v>
      </c>
      <c r="AM15" s="145">
        <v>4</v>
      </c>
      <c r="AN15" s="145">
        <v>4</v>
      </c>
      <c r="AO15" s="145">
        <v>3</v>
      </c>
      <c r="AP15" s="145">
        <v>4</v>
      </c>
      <c r="AQ15" s="145">
        <v>3</v>
      </c>
      <c r="AR15" s="145"/>
    </row>
    <row r="16" spans="1:45" ht="15.75" customHeight="1" x14ac:dyDescent="0.25">
      <c r="A16" s="7">
        <v>16</v>
      </c>
      <c r="B16" s="146">
        <v>43048.183381666662</v>
      </c>
      <c r="D16" s="145" t="s">
        <v>145</v>
      </c>
      <c r="E16" s="145" t="s">
        <v>705</v>
      </c>
      <c r="F16" s="145">
        <v>1</v>
      </c>
      <c r="G16" s="145">
        <v>1</v>
      </c>
      <c r="H16" s="145">
        <v>0</v>
      </c>
      <c r="I16" s="145">
        <v>1</v>
      </c>
      <c r="J16" s="145">
        <v>1</v>
      </c>
      <c r="K16" s="145">
        <v>1</v>
      </c>
      <c r="L16" s="145">
        <v>1</v>
      </c>
      <c r="M16" s="145">
        <v>1</v>
      </c>
      <c r="N16" s="145">
        <v>1</v>
      </c>
      <c r="O16" s="145">
        <v>0</v>
      </c>
      <c r="P16" s="145">
        <v>1</v>
      </c>
      <c r="Q16" s="145">
        <v>1</v>
      </c>
      <c r="R16" s="145">
        <v>1</v>
      </c>
      <c r="S16" s="145">
        <v>0</v>
      </c>
      <c r="T16" s="145">
        <v>3</v>
      </c>
      <c r="U16" s="145">
        <v>3</v>
      </c>
      <c r="V16" s="145">
        <v>3</v>
      </c>
      <c r="W16" s="145">
        <v>3</v>
      </c>
      <c r="X16" s="145">
        <v>2</v>
      </c>
      <c r="Y16" s="145">
        <v>4</v>
      </c>
      <c r="Z16" s="145">
        <v>4</v>
      </c>
      <c r="AA16" s="145">
        <v>2</v>
      </c>
      <c r="AB16" s="145">
        <v>3</v>
      </c>
      <c r="AC16" s="145">
        <v>3</v>
      </c>
      <c r="AD16" s="145">
        <v>3</v>
      </c>
      <c r="AE16" s="145">
        <v>4</v>
      </c>
      <c r="AF16" s="145">
        <v>3</v>
      </c>
      <c r="AG16" s="145">
        <v>4</v>
      </c>
      <c r="AH16" s="145">
        <v>4</v>
      </c>
      <c r="AI16" s="145">
        <v>4</v>
      </c>
      <c r="AJ16" s="145">
        <v>4</v>
      </c>
      <c r="AK16" s="145">
        <v>4</v>
      </c>
      <c r="AL16" s="145">
        <v>4</v>
      </c>
      <c r="AM16" s="145">
        <v>4</v>
      </c>
      <c r="AN16" s="145">
        <v>3</v>
      </c>
      <c r="AO16" s="145">
        <v>4</v>
      </c>
      <c r="AP16" s="145">
        <v>4</v>
      </c>
      <c r="AQ16" s="145">
        <v>4</v>
      </c>
      <c r="AR16" s="145"/>
    </row>
    <row r="17" spans="1:44" ht="15.75" customHeight="1" x14ac:dyDescent="0.25">
      <c r="A17" s="7">
        <v>17</v>
      </c>
      <c r="B17" s="146">
        <v>43048.196656388885</v>
      </c>
      <c r="C17" s="145" t="s">
        <v>715</v>
      </c>
      <c r="D17" s="145" t="s">
        <v>145</v>
      </c>
      <c r="E17" s="145" t="s">
        <v>705</v>
      </c>
      <c r="F17" s="145">
        <v>1</v>
      </c>
      <c r="G17" s="145">
        <v>1</v>
      </c>
      <c r="H17" s="145">
        <v>1</v>
      </c>
      <c r="I17" s="145">
        <v>1</v>
      </c>
      <c r="J17" s="145">
        <v>1</v>
      </c>
      <c r="K17" s="145">
        <v>1</v>
      </c>
      <c r="L17" s="145">
        <v>1</v>
      </c>
      <c r="M17" s="145">
        <v>1</v>
      </c>
      <c r="N17" s="145">
        <v>1</v>
      </c>
      <c r="O17" s="145">
        <v>1</v>
      </c>
      <c r="P17" s="145">
        <v>1</v>
      </c>
      <c r="Q17" s="145">
        <v>1</v>
      </c>
      <c r="R17" s="145">
        <v>1</v>
      </c>
      <c r="S17" s="145">
        <v>0</v>
      </c>
      <c r="T17" s="145">
        <v>2</v>
      </c>
      <c r="U17" s="145">
        <v>4</v>
      </c>
      <c r="V17" s="145">
        <v>4</v>
      </c>
      <c r="W17" s="145">
        <v>5</v>
      </c>
      <c r="X17" s="145">
        <v>4</v>
      </c>
      <c r="Y17" s="145">
        <v>5</v>
      </c>
      <c r="Z17" s="145">
        <v>4</v>
      </c>
      <c r="AA17" s="145">
        <v>4</v>
      </c>
      <c r="AB17" s="145">
        <v>4</v>
      </c>
      <c r="AC17" s="145">
        <v>4</v>
      </c>
      <c r="AD17" s="145">
        <v>4</v>
      </c>
      <c r="AE17" s="145">
        <v>4</v>
      </c>
      <c r="AF17" s="145">
        <v>4</v>
      </c>
      <c r="AG17" s="145">
        <v>5</v>
      </c>
      <c r="AH17" s="145">
        <v>5</v>
      </c>
      <c r="AI17" s="145">
        <v>5</v>
      </c>
      <c r="AJ17" s="145">
        <v>2</v>
      </c>
      <c r="AK17" s="145">
        <v>4</v>
      </c>
      <c r="AL17" s="145">
        <v>4</v>
      </c>
      <c r="AM17" s="145">
        <v>2</v>
      </c>
      <c r="AN17" s="145">
        <v>2</v>
      </c>
      <c r="AO17" s="145">
        <v>4</v>
      </c>
      <c r="AP17" s="145">
        <v>4</v>
      </c>
      <c r="AQ17" s="145">
        <v>4</v>
      </c>
      <c r="AR17" s="145"/>
    </row>
    <row r="18" spans="1:44" ht="15.75" customHeight="1" x14ac:dyDescent="0.25">
      <c r="A18" s="7">
        <v>18</v>
      </c>
      <c r="B18" s="146">
        <v>43048.204216828701</v>
      </c>
      <c r="C18" s="145" t="s">
        <v>716</v>
      </c>
      <c r="D18" s="145" t="s">
        <v>145</v>
      </c>
      <c r="E18" s="145" t="s">
        <v>705</v>
      </c>
      <c r="F18" s="145">
        <v>1</v>
      </c>
      <c r="G18" s="145">
        <v>1</v>
      </c>
      <c r="H18" s="145">
        <v>0</v>
      </c>
      <c r="I18" s="145">
        <v>1</v>
      </c>
      <c r="J18" s="145">
        <v>1</v>
      </c>
      <c r="K18" s="145">
        <v>1</v>
      </c>
      <c r="L18" s="145">
        <v>1</v>
      </c>
      <c r="M18" s="145">
        <v>1</v>
      </c>
      <c r="N18" s="145">
        <v>1</v>
      </c>
      <c r="O18" s="145">
        <v>0</v>
      </c>
      <c r="P18" s="145">
        <v>1</v>
      </c>
      <c r="Q18" s="145">
        <v>1</v>
      </c>
      <c r="R18" s="145">
        <v>1</v>
      </c>
      <c r="S18" s="145">
        <v>0</v>
      </c>
      <c r="T18" s="145">
        <v>3</v>
      </c>
      <c r="U18" s="145">
        <v>4</v>
      </c>
      <c r="V18" s="145">
        <v>5</v>
      </c>
      <c r="W18" s="145">
        <v>3</v>
      </c>
      <c r="X18" s="145">
        <v>4</v>
      </c>
      <c r="Y18" s="145">
        <v>4</v>
      </c>
      <c r="Z18" s="145">
        <v>2</v>
      </c>
      <c r="AA18" s="145">
        <v>3</v>
      </c>
      <c r="AB18" s="145">
        <v>4</v>
      </c>
      <c r="AC18" s="145">
        <v>3</v>
      </c>
      <c r="AD18" s="145">
        <v>4</v>
      </c>
      <c r="AE18" s="145">
        <v>5</v>
      </c>
      <c r="AF18" s="145">
        <v>4</v>
      </c>
      <c r="AG18" s="145">
        <v>2</v>
      </c>
      <c r="AH18" s="145">
        <v>4</v>
      </c>
      <c r="AI18" s="145">
        <v>5</v>
      </c>
      <c r="AJ18" s="145">
        <v>3</v>
      </c>
      <c r="AK18" s="145">
        <v>4</v>
      </c>
      <c r="AL18" s="145">
        <v>2</v>
      </c>
      <c r="AM18" s="145">
        <v>4</v>
      </c>
      <c r="AN18" s="145">
        <v>4</v>
      </c>
      <c r="AO18" s="145">
        <v>5</v>
      </c>
      <c r="AP18" s="145">
        <v>3</v>
      </c>
      <c r="AQ18" s="145">
        <v>4</v>
      </c>
      <c r="AR18" s="145"/>
    </row>
    <row r="19" spans="1:44" ht="15.75" customHeight="1" x14ac:dyDescent="0.25">
      <c r="A19" s="7">
        <v>19</v>
      </c>
      <c r="B19" s="146">
        <v>43048.21333337963</v>
      </c>
      <c r="C19" s="145" t="s">
        <v>717</v>
      </c>
      <c r="D19" s="145" t="s">
        <v>145</v>
      </c>
      <c r="E19" s="145" t="s">
        <v>705</v>
      </c>
      <c r="F19" s="145">
        <v>1</v>
      </c>
      <c r="G19" s="145">
        <v>1</v>
      </c>
      <c r="H19" s="145">
        <v>1</v>
      </c>
      <c r="I19" s="145">
        <v>1</v>
      </c>
      <c r="J19" s="145">
        <v>1</v>
      </c>
      <c r="K19" s="145">
        <v>1</v>
      </c>
      <c r="L19" s="145">
        <v>1</v>
      </c>
      <c r="M19" s="145">
        <v>0</v>
      </c>
      <c r="N19" s="145">
        <v>0</v>
      </c>
      <c r="O19" s="145">
        <v>0</v>
      </c>
      <c r="P19" s="145">
        <v>1</v>
      </c>
      <c r="Q19" s="145">
        <v>1</v>
      </c>
      <c r="R19" s="145">
        <v>1</v>
      </c>
      <c r="S19" s="145">
        <v>1</v>
      </c>
      <c r="T19" s="145">
        <v>4</v>
      </c>
      <c r="U19" s="145">
        <v>4</v>
      </c>
      <c r="V19" s="145">
        <v>5</v>
      </c>
      <c r="W19" s="145">
        <v>5</v>
      </c>
      <c r="X19" s="145">
        <v>3</v>
      </c>
      <c r="Y19" s="145">
        <v>4</v>
      </c>
      <c r="Z19" s="145">
        <v>4</v>
      </c>
      <c r="AA19" s="145">
        <v>3</v>
      </c>
      <c r="AB19" s="145">
        <v>4</v>
      </c>
      <c r="AC19" s="145">
        <v>4</v>
      </c>
      <c r="AD19" s="145">
        <v>5</v>
      </c>
      <c r="AE19" s="145">
        <v>5</v>
      </c>
      <c r="AF19" s="145">
        <v>3</v>
      </c>
      <c r="AG19" s="145">
        <v>4</v>
      </c>
      <c r="AH19" s="145">
        <v>4</v>
      </c>
      <c r="AI19" s="145">
        <v>5</v>
      </c>
      <c r="AJ19" s="145">
        <v>5</v>
      </c>
      <c r="AK19" s="145">
        <v>4</v>
      </c>
      <c r="AL19" s="145">
        <v>4</v>
      </c>
      <c r="AM19" s="145">
        <v>4</v>
      </c>
      <c r="AN19" s="145">
        <v>4</v>
      </c>
      <c r="AO19" s="145">
        <v>5</v>
      </c>
      <c r="AP19" s="145">
        <v>4</v>
      </c>
      <c r="AQ19" s="145">
        <v>4</v>
      </c>
      <c r="AR19" s="145"/>
    </row>
    <row r="20" spans="1:44" ht="15.75" customHeight="1" x14ac:dyDescent="0.25">
      <c r="A20" s="7">
        <v>20</v>
      </c>
      <c r="B20" s="146">
        <v>43048.378068217593</v>
      </c>
      <c r="C20" s="145" t="s">
        <v>718</v>
      </c>
      <c r="D20" s="145" t="s">
        <v>145</v>
      </c>
      <c r="E20" s="145" t="s">
        <v>705</v>
      </c>
      <c r="F20" s="145">
        <v>1</v>
      </c>
      <c r="G20" s="145">
        <v>1</v>
      </c>
      <c r="H20" s="145">
        <v>0</v>
      </c>
      <c r="I20" s="145">
        <v>1</v>
      </c>
      <c r="J20" s="145">
        <v>1</v>
      </c>
      <c r="K20" s="145">
        <v>1</v>
      </c>
      <c r="L20" s="145">
        <v>0</v>
      </c>
      <c r="M20" s="145">
        <v>0</v>
      </c>
      <c r="N20" s="145">
        <v>1</v>
      </c>
      <c r="O20" s="145">
        <v>0</v>
      </c>
      <c r="P20" s="145">
        <v>1</v>
      </c>
      <c r="Q20" s="145">
        <v>1</v>
      </c>
      <c r="R20" s="145">
        <v>1</v>
      </c>
      <c r="S20" s="145">
        <v>0</v>
      </c>
      <c r="T20" s="145">
        <v>4</v>
      </c>
      <c r="U20" s="145">
        <v>3</v>
      </c>
      <c r="V20" s="145">
        <v>5</v>
      </c>
      <c r="W20" s="145">
        <v>4</v>
      </c>
      <c r="X20" s="145">
        <v>3</v>
      </c>
      <c r="Y20" s="145">
        <v>4</v>
      </c>
      <c r="Z20" s="145">
        <v>2</v>
      </c>
      <c r="AA20" s="145">
        <v>2</v>
      </c>
      <c r="AB20" s="145">
        <v>3</v>
      </c>
      <c r="AC20" s="145">
        <v>3</v>
      </c>
      <c r="AD20" s="145">
        <v>5</v>
      </c>
      <c r="AE20" s="145">
        <v>4</v>
      </c>
      <c r="AF20" s="145">
        <v>2</v>
      </c>
      <c r="AG20" s="145">
        <v>5</v>
      </c>
      <c r="AH20" s="145">
        <v>4</v>
      </c>
      <c r="AI20" s="145">
        <v>4</v>
      </c>
      <c r="AJ20" s="145">
        <v>2</v>
      </c>
      <c r="AK20" s="145">
        <v>5</v>
      </c>
      <c r="AL20" s="145">
        <v>3</v>
      </c>
      <c r="AM20" s="145">
        <v>2</v>
      </c>
      <c r="AN20" s="145">
        <v>1</v>
      </c>
      <c r="AO20" s="145">
        <v>4</v>
      </c>
      <c r="AP20" s="145">
        <v>3</v>
      </c>
      <c r="AQ20" s="145">
        <v>5</v>
      </c>
      <c r="AR20" s="145"/>
    </row>
    <row r="21" spans="1:44" ht="15.75" customHeight="1" x14ac:dyDescent="0.25">
      <c r="A21" s="7">
        <v>21</v>
      </c>
      <c r="B21" s="146">
        <v>43048.379001504625</v>
      </c>
      <c r="C21" s="145" t="s">
        <v>719</v>
      </c>
      <c r="D21" s="145" t="s">
        <v>152</v>
      </c>
      <c r="E21" s="145" t="s">
        <v>705</v>
      </c>
      <c r="F21" s="145">
        <v>1</v>
      </c>
      <c r="G21" s="145">
        <v>1</v>
      </c>
      <c r="H21" s="145">
        <v>1</v>
      </c>
      <c r="I21" s="145">
        <v>1</v>
      </c>
      <c r="J21" s="145">
        <v>1</v>
      </c>
      <c r="K21" s="145">
        <v>1</v>
      </c>
      <c r="L21" s="145">
        <v>1</v>
      </c>
      <c r="M21" s="145">
        <v>1</v>
      </c>
      <c r="N21" s="145">
        <v>1</v>
      </c>
      <c r="O21" s="145">
        <v>0</v>
      </c>
      <c r="P21" s="145">
        <v>1</v>
      </c>
      <c r="Q21" s="145">
        <v>1</v>
      </c>
      <c r="R21" s="145">
        <v>1</v>
      </c>
      <c r="S21" s="145">
        <v>1</v>
      </c>
      <c r="T21" s="145">
        <v>3</v>
      </c>
      <c r="U21" s="145">
        <v>4</v>
      </c>
      <c r="V21" s="145">
        <v>4</v>
      </c>
      <c r="W21" s="145">
        <v>4</v>
      </c>
      <c r="X21" s="145">
        <v>3</v>
      </c>
      <c r="Y21" s="145">
        <v>4</v>
      </c>
      <c r="Z21" s="145">
        <v>3</v>
      </c>
      <c r="AA21" s="145">
        <v>3</v>
      </c>
      <c r="AB21" s="145">
        <v>4</v>
      </c>
      <c r="AC21" s="145">
        <v>4</v>
      </c>
      <c r="AD21" s="145">
        <v>4</v>
      </c>
      <c r="AE21" s="145">
        <v>4</v>
      </c>
      <c r="AF21" s="145">
        <v>3</v>
      </c>
      <c r="AG21" s="145">
        <v>4</v>
      </c>
      <c r="AH21" s="145">
        <v>4</v>
      </c>
      <c r="AI21" s="145">
        <v>4</v>
      </c>
      <c r="AJ21" s="145">
        <v>3</v>
      </c>
      <c r="AK21" s="145">
        <v>3</v>
      </c>
      <c r="AL21" s="145">
        <v>3</v>
      </c>
      <c r="AM21" s="145">
        <v>3</v>
      </c>
      <c r="AN21" s="145">
        <v>3</v>
      </c>
      <c r="AO21" s="145">
        <v>4</v>
      </c>
      <c r="AP21" s="145">
        <v>4</v>
      </c>
      <c r="AQ21" s="145">
        <v>4</v>
      </c>
      <c r="AR21" s="145"/>
    </row>
    <row r="22" spans="1:44" ht="15.75" customHeight="1" x14ac:dyDescent="0.25">
      <c r="A22" s="7">
        <v>22</v>
      </c>
      <c r="B22" s="146">
        <v>43048.380049722226</v>
      </c>
      <c r="D22" s="145" t="s">
        <v>145</v>
      </c>
      <c r="E22" s="145" t="s">
        <v>705</v>
      </c>
      <c r="F22" s="145">
        <v>1</v>
      </c>
      <c r="G22" s="145">
        <v>1</v>
      </c>
      <c r="H22" s="145">
        <v>1</v>
      </c>
      <c r="I22" s="145">
        <v>1</v>
      </c>
      <c r="J22" s="145">
        <v>1</v>
      </c>
      <c r="K22" s="145">
        <v>1</v>
      </c>
      <c r="L22" s="145">
        <v>1</v>
      </c>
      <c r="M22" s="145">
        <v>1</v>
      </c>
      <c r="N22" s="145">
        <v>1</v>
      </c>
      <c r="O22" s="145">
        <v>1</v>
      </c>
      <c r="P22" s="145">
        <v>1</v>
      </c>
      <c r="Q22" s="145">
        <v>1</v>
      </c>
      <c r="R22" s="145">
        <v>1</v>
      </c>
      <c r="S22" s="145">
        <v>0</v>
      </c>
      <c r="T22" s="145">
        <v>2</v>
      </c>
      <c r="U22" s="145">
        <v>2</v>
      </c>
      <c r="V22" s="145">
        <v>3</v>
      </c>
      <c r="W22" s="145">
        <v>3</v>
      </c>
      <c r="X22" s="145">
        <v>3</v>
      </c>
      <c r="Y22" s="145">
        <v>2</v>
      </c>
      <c r="Z22" s="145">
        <v>2</v>
      </c>
      <c r="AA22" s="145">
        <v>2</v>
      </c>
      <c r="AB22" s="145">
        <v>4</v>
      </c>
      <c r="AC22" s="145">
        <v>4</v>
      </c>
      <c r="AD22" s="145">
        <v>4</v>
      </c>
      <c r="AE22" s="145">
        <v>4</v>
      </c>
      <c r="AF22" s="145">
        <v>4</v>
      </c>
      <c r="AG22" s="145">
        <v>4</v>
      </c>
      <c r="AH22" s="145">
        <v>4</v>
      </c>
      <c r="AI22" s="145">
        <v>4</v>
      </c>
      <c r="AJ22" s="145">
        <v>2</v>
      </c>
      <c r="AK22" s="145">
        <v>4</v>
      </c>
      <c r="AL22" s="145">
        <v>4</v>
      </c>
      <c r="AM22" s="145">
        <v>4</v>
      </c>
      <c r="AN22" s="145">
        <v>2</v>
      </c>
      <c r="AO22" s="145">
        <v>4</v>
      </c>
      <c r="AP22" s="145">
        <v>2</v>
      </c>
      <c r="AQ22" s="145">
        <v>4</v>
      </c>
      <c r="AR22" s="145"/>
    </row>
    <row r="23" spans="1:44" ht="15.75" customHeight="1" x14ac:dyDescent="0.25">
      <c r="A23" s="7">
        <v>23</v>
      </c>
      <c r="B23" s="146">
        <v>43048.392845243055</v>
      </c>
      <c r="C23" s="145" t="s">
        <v>720</v>
      </c>
      <c r="D23" s="145" t="s">
        <v>145</v>
      </c>
      <c r="E23" s="145" t="s">
        <v>705</v>
      </c>
      <c r="F23" s="145">
        <v>1</v>
      </c>
      <c r="G23" s="145">
        <v>1</v>
      </c>
      <c r="H23" s="145">
        <v>1</v>
      </c>
      <c r="I23" s="145">
        <v>1</v>
      </c>
      <c r="J23" s="145">
        <v>1</v>
      </c>
      <c r="K23" s="145">
        <v>1</v>
      </c>
      <c r="L23" s="145">
        <v>1</v>
      </c>
      <c r="M23" s="145">
        <v>0</v>
      </c>
      <c r="N23" s="145">
        <v>1</v>
      </c>
      <c r="O23" s="145">
        <v>0</v>
      </c>
      <c r="P23" s="145">
        <v>0</v>
      </c>
      <c r="Q23" s="145">
        <v>1</v>
      </c>
      <c r="R23" s="145">
        <v>1</v>
      </c>
      <c r="S23" s="145">
        <v>0</v>
      </c>
      <c r="T23" s="145">
        <v>4</v>
      </c>
      <c r="U23" s="145">
        <v>3</v>
      </c>
      <c r="V23" s="145">
        <v>5</v>
      </c>
      <c r="W23" s="145">
        <v>4</v>
      </c>
      <c r="X23" s="145">
        <v>4</v>
      </c>
      <c r="Y23" s="145">
        <v>4</v>
      </c>
      <c r="Z23" s="145">
        <v>4</v>
      </c>
      <c r="AA23" s="145">
        <v>2</v>
      </c>
      <c r="AB23" s="145">
        <v>4</v>
      </c>
      <c r="AC23" s="145">
        <v>4</v>
      </c>
      <c r="AD23" s="145">
        <v>4</v>
      </c>
      <c r="AE23" s="145">
        <v>4</v>
      </c>
      <c r="AF23" s="145">
        <v>4</v>
      </c>
      <c r="AG23" s="145">
        <v>4</v>
      </c>
      <c r="AH23" s="145">
        <v>3</v>
      </c>
      <c r="AI23" s="145">
        <v>4</v>
      </c>
      <c r="AJ23" s="145">
        <v>2</v>
      </c>
      <c r="AK23" s="145">
        <v>4</v>
      </c>
      <c r="AL23" s="145">
        <v>1</v>
      </c>
      <c r="AM23" s="145">
        <v>4</v>
      </c>
      <c r="AN23" s="145">
        <v>4</v>
      </c>
      <c r="AO23" s="145">
        <v>1</v>
      </c>
      <c r="AP23" s="145">
        <v>4</v>
      </c>
      <c r="AQ23" s="145">
        <v>4</v>
      </c>
      <c r="AR23" s="145"/>
    </row>
    <row r="24" spans="1:44" ht="15.75" customHeight="1" x14ac:dyDescent="0.25">
      <c r="A24" s="7">
        <v>24</v>
      </c>
      <c r="B24" s="146">
        <v>43048.425635636573</v>
      </c>
      <c r="D24" s="145" t="s">
        <v>145</v>
      </c>
      <c r="E24" s="145" t="s">
        <v>705</v>
      </c>
      <c r="F24" s="145">
        <v>1</v>
      </c>
      <c r="G24" s="145">
        <v>1</v>
      </c>
      <c r="H24" s="145">
        <v>1</v>
      </c>
      <c r="I24" s="145">
        <v>1</v>
      </c>
      <c r="J24" s="145">
        <v>1</v>
      </c>
      <c r="K24" s="145">
        <v>1</v>
      </c>
      <c r="L24" s="145">
        <v>1</v>
      </c>
      <c r="M24" s="145">
        <v>1</v>
      </c>
      <c r="N24" s="145">
        <v>1</v>
      </c>
      <c r="O24" s="145">
        <v>1</v>
      </c>
      <c r="P24" s="145">
        <v>1</v>
      </c>
      <c r="Q24" s="145">
        <v>1</v>
      </c>
      <c r="R24" s="145">
        <v>1</v>
      </c>
      <c r="S24" s="145">
        <v>0</v>
      </c>
      <c r="T24" s="145">
        <v>4</v>
      </c>
      <c r="U24" s="145">
        <v>4</v>
      </c>
      <c r="V24" s="145">
        <v>4</v>
      </c>
      <c r="W24" s="145">
        <v>4</v>
      </c>
      <c r="X24" s="145">
        <v>3</v>
      </c>
      <c r="Y24" s="145">
        <v>4</v>
      </c>
      <c r="Z24" s="145">
        <v>4</v>
      </c>
      <c r="AA24" s="145">
        <v>3</v>
      </c>
      <c r="AB24" s="145">
        <v>2</v>
      </c>
      <c r="AC24" s="145">
        <v>4</v>
      </c>
      <c r="AD24" s="145">
        <v>4</v>
      </c>
      <c r="AE24" s="145">
        <v>5</v>
      </c>
      <c r="AF24" s="145">
        <v>3</v>
      </c>
      <c r="AG24" s="145">
        <v>4</v>
      </c>
      <c r="AH24" s="145">
        <v>3</v>
      </c>
      <c r="AI24" s="145">
        <v>5</v>
      </c>
      <c r="AJ24" s="145">
        <v>4</v>
      </c>
      <c r="AK24" s="145">
        <v>4</v>
      </c>
      <c r="AL24" s="145">
        <v>4</v>
      </c>
      <c r="AM24" s="145">
        <v>3</v>
      </c>
      <c r="AN24" s="145">
        <v>3</v>
      </c>
      <c r="AO24" s="145">
        <v>4</v>
      </c>
      <c r="AP24" s="145">
        <v>3</v>
      </c>
      <c r="AQ24" s="145">
        <v>3</v>
      </c>
      <c r="AR24" s="145"/>
    </row>
    <row r="25" spans="1:44" ht="15.75" customHeight="1" x14ac:dyDescent="0.25">
      <c r="A25" s="7">
        <v>25</v>
      </c>
      <c r="B25" s="146">
        <v>43048.465443923611</v>
      </c>
      <c r="C25" s="145" t="s">
        <v>721</v>
      </c>
      <c r="D25" s="145" t="s">
        <v>145</v>
      </c>
      <c r="E25" s="145" t="s">
        <v>705</v>
      </c>
      <c r="F25" s="145">
        <v>1</v>
      </c>
      <c r="G25" s="145">
        <v>1</v>
      </c>
      <c r="H25" s="145">
        <v>1</v>
      </c>
      <c r="I25" s="145">
        <v>1</v>
      </c>
      <c r="J25" s="145">
        <v>1</v>
      </c>
      <c r="K25" s="145">
        <v>1</v>
      </c>
      <c r="L25" s="145">
        <v>1</v>
      </c>
      <c r="M25" s="145">
        <v>1</v>
      </c>
      <c r="N25" s="145">
        <v>1</v>
      </c>
      <c r="O25" s="145">
        <v>0</v>
      </c>
      <c r="P25" s="145">
        <v>0</v>
      </c>
      <c r="Q25" s="145">
        <v>1</v>
      </c>
      <c r="R25" s="145">
        <v>1</v>
      </c>
      <c r="S25" s="145">
        <v>1</v>
      </c>
      <c r="T25" s="145">
        <v>3</v>
      </c>
      <c r="U25" s="145">
        <v>3</v>
      </c>
      <c r="V25" s="145">
        <v>3</v>
      </c>
      <c r="W25" s="145">
        <v>3</v>
      </c>
      <c r="X25" s="145">
        <v>3</v>
      </c>
      <c r="Y25" s="145">
        <v>3</v>
      </c>
      <c r="Z25" s="145">
        <v>3</v>
      </c>
      <c r="AA25" s="145">
        <v>3</v>
      </c>
      <c r="AB25" s="145">
        <v>3</v>
      </c>
      <c r="AC25" s="145">
        <v>3</v>
      </c>
      <c r="AD25" s="145">
        <v>3</v>
      </c>
      <c r="AE25" s="145">
        <v>3</v>
      </c>
      <c r="AF25" s="145">
        <v>3</v>
      </c>
      <c r="AG25" s="145">
        <v>3</v>
      </c>
      <c r="AH25" s="145">
        <v>3</v>
      </c>
      <c r="AI25" s="145">
        <v>3</v>
      </c>
      <c r="AJ25" s="145">
        <v>3</v>
      </c>
      <c r="AK25" s="145">
        <v>3</v>
      </c>
      <c r="AL25" s="145">
        <v>3</v>
      </c>
      <c r="AM25" s="145">
        <v>3</v>
      </c>
      <c r="AN25" s="145">
        <v>3</v>
      </c>
      <c r="AO25" s="145">
        <v>3</v>
      </c>
      <c r="AP25" s="145">
        <v>3</v>
      </c>
      <c r="AQ25" s="145">
        <v>3</v>
      </c>
      <c r="AR25" s="145"/>
    </row>
    <row r="26" spans="1:44" ht="15.75" customHeight="1" x14ac:dyDescent="0.25">
      <c r="A26" s="7">
        <v>26</v>
      </c>
      <c r="B26" s="146">
        <v>43048.516966828705</v>
      </c>
      <c r="C26" s="145" t="s">
        <v>722</v>
      </c>
      <c r="D26" s="145" t="s">
        <v>145</v>
      </c>
      <c r="E26" s="145" t="s">
        <v>705</v>
      </c>
      <c r="F26" s="145">
        <v>1</v>
      </c>
      <c r="G26" s="145">
        <v>1</v>
      </c>
      <c r="H26" s="145">
        <v>1</v>
      </c>
      <c r="I26" s="145">
        <v>1</v>
      </c>
      <c r="J26" s="145">
        <v>1</v>
      </c>
      <c r="K26" s="145">
        <v>1</v>
      </c>
      <c r="L26" s="145">
        <v>1</v>
      </c>
      <c r="M26" s="145">
        <v>1</v>
      </c>
      <c r="N26" s="145">
        <v>1</v>
      </c>
      <c r="O26" s="145">
        <v>1</v>
      </c>
      <c r="P26" s="145">
        <v>1</v>
      </c>
      <c r="Q26" s="145">
        <v>1</v>
      </c>
      <c r="R26" s="145">
        <v>1</v>
      </c>
      <c r="S26" s="145">
        <v>0</v>
      </c>
      <c r="T26" s="145">
        <v>4</v>
      </c>
      <c r="U26" s="145">
        <v>5</v>
      </c>
      <c r="V26" s="145">
        <v>5</v>
      </c>
      <c r="W26" s="145">
        <v>5</v>
      </c>
      <c r="X26" s="145">
        <v>4</v>
      </c>
      <c r="Y26" s="145">
        <v>4</v>
      </c>
      <c r="Z26" s="145">
        <v>3</v>
      </c>
      <c r="AA26" s="145">
        <v>4</v>
      </c>
      <c r="AB26" s="145">
        <v>5</v>
      </c>
      <c r="AC26" s="145">
        <v>4</v>
      </c>
      <c r="AD26" s="145">
        <v>4</v>
      </c>
      <c r="AE26" s="145">
        <v>4</v>
      </c>
      <c r="AF26" s="145">
        <v>4</v>
      </c>
      <c r="AG26" s="145">
        <v>5</v>
      </c>
      <c r="AH26" s="145">
        <v>5</v>
      </c>
      <c r="AI26" s="145">
        <v>4</v>
      </c>
      <c r="AJ26" s="145">
        <v>5</v>
      </c>
      <c r="AK26" s="145">
        <v>4</v>
      </c>
      <c r="AL26" s="145">
        <v>5</v>
      </c>
      <c r="AM26" s="145">
        <v>5</v>
      </c>
      <c r="AN26" s="145">
        <v>5</v>
      </c>
      <c r="AO26" s="145">
        <v>4</v>
      </c>
      <c r="AP26" s="145">
        <v>4</v>
      </c>
      <c r="AQ26" s="145">
        <v>3</v>
      </c>
      <c r="AR26" s="145"/>
    </row>
    <row r="27" spans="1:44" ht="15.75" customHeight="1" x14ac:dyDescent="0.25">
      <c r="A27" s="7">
        <v>27</v>
      </c>
      <c r="B27" s="146">
        <v>43048.543866446758</v>
      </c>
      <c r="D27" s="145" t="s">
        <v>145</v>
      </c>
      <c r="E27" s="145" t="s">
        <v>705</v>
      </c>
      <c r="F27" s="145">
        <v>1</v>
      </c>
      <c r="G27" s="145">
        <v>1</v>
      </c>
      <c r="H27" s="145">
        <v>1</v>
      </c>
      <c r="I27" s="145">
        <v>1</v>
      </c>
      <c r="J27" s="145">
        <v>1</v>
      </c>
      <c r="K27" s="145">
        <v>1</v>
      </c>
      <c r="L27" s="145">
        <v>1</v>
      </c>
      <c r="M27" s="145">
        <v>1</v>
      </c>
      <c r="N27" s="145">
        <v>1</v>
      </c>
      <c r="O27" s="145">
        <v>0</v>
      </c>
      <c r="P27" s="145">
        <v>1</v>
      </c>
      <c r="Q27" s="145">
        <v>1</v>
      </c>
      <c r="R27" s="145">
        <v>1</v>
      </c>
      <c r="S27" s="145">
        <v>0</v>
      </c>
      <c r="T27" s="145">
        <v>2</v>
      </c>
      <c r="U27" s="145">
        <v>4</v>
      </c>
      <c r="V27" s="145">
        <v>3</v>
      </c>
      <c r="W27" s="145">
        <v>4</v>
      </c>
      <c r="X27" s="145">
        <v>2</v>
      </c>
      <c r="Y27" s="145">
        <v>4</v>
      </c>
      <c r="Z27" s="145">
        <v>2</v>
      </c>
      <c r="AA27" s="145">
        <v>3</v>
      </c>
      <c r="AB27" s="145">
        <v>4</v>
      </c>
      <c r="AC27" s="145">
        <v>4</v>
      </c>
      <c r="AD27" s="145">
        <v>4</v>
      </c>
      <c r="AE27" s="145">
        <v>4</v>
      </c>
      <c r="AF27" s="145">
        <v>3</v>
      </c>
      <c r="AG27" s="145">
        <v>4</v>
      </c>
      <c r="AH27" s="145">
        <v>2</v>
      </c>
      <c r="AI27" s="145">
        <v>4</v>
      </c>
      <c r="AJ27" s="145">
        <v>4</v>
      </c>
      <c r="AK27" s="145">
        <v>1</v>
      </c>
      <c r="AL27" s="145">
        <v>1</v>
      </c>
      <c r="AM27" s="145">
        <v>4</v>
      </c>
      <c r="AN27" s="145">
        <v>4</v>
      </c>
      <c r="AO27" s="145">
        <v>4</v>
      </c>
      <c r="AP27" s="145">
        <v>4</v>
      </c>
      <c r="AQ27" s="145">
        <v>4</v>
      </c>
      <c r="AR27" s="145"/>
    </row>
    <row r="28" spans="1:44" ht="15.75" customHeight="1" x14ac:dyDescent="0.25">
      <c r="A28" s="7">
        <v>28</v>
      </c>
      <c r="B28" s="146">
        <v>43048.549738796297</v>
      </c>
      <c r="C28" s="145" t="s">
        <v>723</v>
      </c>
      <c r="D28" s="145" t="s">
        <v>145</v>
      </c>
      <c r="E28" s="145" t="s">
        <v>705</v>
      </c>
      <c r="F28" s="145">
        <v>1</v>
      </c>
      <c r="G28" s="145">
        <v>1</v>
      </c>
      <c r="H28" s="145">
        <v>1</v>
      </c>
      <c r="I28" s="145">
        <v>1</v>
      </c>
      <c r="J28" s="145">
        <v>1</v>
      </c>
      <c r="K28" s="145">
        <v>1</v>
      </c>
      <c r="L28" s="145">
        <v>1</v>
      </c>
      <c r="M28" s="145">
        <v>1</v>
      </c>
      <c r="N28" s="145">
        <v>1</v>
      </c>
      <c r="O28" s="145">
        <v>1</v>
      </c>
      <c r="P28" s="145">
        <v>1</v>
      </c>
      <c r="Q28" s="145">
        <v>1</v>
      </c>
      <c r="R28" s="145">
        <v>1</v>
      </c>
      <c r="S28" s="145">
        <v>0</v>
      </c>
      <c r="T28" s="145">
        <v>4</v>
      </c>
      <c r="U28" s="145">
        <v>5</v>
      </c>
      <c r="V28" s="145">
        <v>4</v>
      </c>
      <c r="W28" s="145">
        <v>5</v>
      </c>
      <c r="X28" s="145">
        <v>3</v>
      </c>
      <c r="Y28" s="145">
        <v>3</v>
      </c>
      <c r="Z28" s="145">
        <v>3</v>
      </c>
      <c r="AA28" s="145">
        <v>3</v>
      </c>
      <c r="AB28" s="145">
        <v>2</v>
      </c>
      <c r="AC28" s="145">
        <v>3</v>
      </c>
      <c r="AD28" s="145">
        <v>5</v>
      </c>
      <c r="AE28" s="145">
        <v>4</v>
      </c>
      <c r="AF28" s="145">
        <v>3</v>
      </c>
      <c r="AG28" s="145">
        <v>2</v>
      </c>
      <c r="AH28" s="145">
        <v>2</v>
      </c>
      <c r="AI28" s="145">
        <v>3</v>
      </c>
      <c r="AJ28" s="145">
        <v>4</v>
      </c>
      <c r="AK28" s="145">
        <v>3</v>
      </c>
      <c r="AL28" s="145">
        <v>3</v>
      </c>
      <c r="AM28" s="145">
        <v>3</v>
      </c>
      <c r="AN28" s="145">
        <v>3</v>
      </c>
      <c r="AO28" s="145">
        <v>4</v>
      </c>
      <c r="AP28" s="145">
        <v>3</v>
      </c>
      <c r="AQ28" s="145">
        <v>4</v>
      </c>
      <c r="AR28" s="145"/>
    </row>
    <row r="29" spans="1:44" ht="15.75" customHeight="1" x14ac:dyDescent="0.25">
      <c r="A29" s="7">
        <v>29</v>
      </c>
      <c r="B29" s="146">
        <v>43048.896290312499</v>
      </c>
      <c r="C29" s="145" t="s">
        <v>724</v>
      </c>
      <c r="D29" s="145" t="s">
        <v>145</v>
      </c>
      <c r="E29" s="145" t="s">
        <v>705</v>
      </c>
      <c r="F29" s="145">
        <v>1</v>
      </c>
      <c r="G29" s="145">
        <v>1</v>
      </c>
      <c r="H29" s="145">
        <v>1</v>
      </c>
      <c r="I29" s="145">
        <v>1</v>
      </c>
      <c r="J29" s="145">
        <v>1</v>
      </c>
      <c r="K29" s="145">
        <v>1</v>
      </c>
      <c r="L29" s="145">
        <v>1</v>
      </c>
      <c r="M29" s="145">
        <v>1</v>
      </c>
      <c r="N29" s="145">
        <v>1</v>
      </c>
      <c r="O29" s="145">
        <v>1</v>
      </c>
      <c r="P29" s="145">
        <v>1</v>
      </c>
      <c r="Q29" s="145">
        <v>1</v>
      </c>
      <c r="R29" s="145">
        <v>1</v>
      </c>
      <c r="S29" s="145">
        <v>0</v>
      </c>
      <c r="T29" s="145">
        <v>4</v>
      </c>
      <c r="U29" s="145">
        <v>4</v>
      </c>
      <c r="V29" s="145">
        <v>4</v>
      </c>
      <c r="W29" s="145">
        <v>4</v>
      </c>
      <c r="X29" s="145">
        <v>3</v>
      </c>
      <c r="Y29" s="145">
        <v>4</v>
      </c>
      <c r="Z29" s="145">
        <v>2</v>
      </c>
      <c r="AA29" s="145">
        <v>3</v>
      </c>
      <c r="AB29" s="145">
        <v>3</v>
      </c>
      <c r="AC29" s="145">
        <v>4</v>
      </c>
      <c r="AD29" s="145">
        <v>4</v>
      </c>
      <c r="AE29" s="145">
        <v>4</v>
      </c>
      <c r="AF29" s="145">
        <v>4</v>
      </c>
      <c r="AG29" s="145">
        <v>3</v>
      </c>
      <c r="AH29" s="145">
        <v>3</v>
      </c>
      <c r="AI29" s="145">
        <v>4</v>
      </c>
      <c r="AJ29" s="145">
        <v>3</v>
      </c>
      <c r="AK29" s="145">
        <v>3</v>
      </c>
      <c r="AL29" s="145">
        <v>3</v>
      </c>
      <c r="AM29" s="145">
        <v>4</v>
      </c>
      <c r="AN29" s="145">
        <v>4</v>
      </c>
      <c r="AO29" s="145">
        <v>4</v>
      </c>
      <c r="AP29" s="145">
        <v>4</v>
      </c>
      <c r="AQ29" s="145">
        <v>4</v>
      </c>
      <c r="AR29" s="145"/>
    </row>
    <row r="30" spans="1:44" ht="13.2" x14ac:dyDescent="0.25">
      <c r="A30" s="7">
        <v>30</v>
      </c>
      <c r="B30" s="146">
        <v>43048.90048971065</v>
      </c>
      <c r="C30" s="145" t="s">
        <v>725</v>
      </c>
      <c r="D30" s="145" t="s">
        <v>145</v>
      </c>
      <c r="E30" s="145" t="s">
        <v>705</v>
      </c>
      <c r="F30" s="145">
        <v>1</v>
      </c>
      <c r="G30" s="145">
        <v>1</v>
      </c>
      <c r="H30" s="145">
        <v>1</v>
      </c>
      <c r="I30" s="145">
        <v>1</v>
      </c>
      <c r="J30" s="145">
        <v>1</v>
      </c>
      <c r="K30" s="145">
        <v>1</v>
      </c>
      <c r="L30" s="145">
        <v>1</v>
      </c>
      <c r="M30" s="145">
        <v>1</v>
      </c>
      <c r="N30" s="145">
        <v>1</v>
      </c>
      <c r="O30" s="145">
        <v>0</v>
      </c>
      <c r="P30" s="145">
        <v>0</v>
      </c>
      <c r="Q30" s="145">
        <v>1</v>
      </c>
      <c r="R30" s="145">
        <v>1</v>
      </c>
      <c r="S30" s="145">
        <v>0</v>
      </c>
      <c r="T30" s="145">
        <v>4</v>
      </c>
      <c r="U30" s="145">
        <v>5</v>
      </c>
      <c r="V30" s="145">
        <v>4</v>
      </c>
      <c r="W30" s="145">
        <v>4</v>
      </c>
      <c r="X30" s="145">
        <v>3</v>
      </c>
      <c r="Y30" s="145">
        <v>4</v>
      </c>
      <c r="Z30" s="145">
        <v>4</v>
      </c>
      <c r="AA30" s="145">
        <v>2</v>
      </c>
      <c r="AB30" s="145">
        <v>4</v>
      </c>
      <c r="AC30" s="145">
        <v>4</v>
      </c>
      <c r="AD30" s="145">
        <v>4</v>
      </c>
      <c r="AE30" s="145">
        <v>4</v>
      </c>
      <c r="AF30" s="145">
        <v>1</v>
      </c>
      <c r="AG30" s="145">
        <v>3</v>
      </c>
      <c r="AH30" s="145">
        <v>3</v>
      </c>
      <c r="AI30" s="145">
        <v>4</v>
      </c>
      <c r="AJ30" s="145">
        <v>4</v>
      </c>
      <c r="AK30" s="145">
        <v>4</v>
      </c>
      <c r="AL30" s="145">
        <v>1</v>
      </c>
      <c r="AM30" s="145">
        <v>4</v>
      </c>
      <c r="AN30" s="145">
        <v>4</v>
      </c>
      <c r="AO30" s="145">
        <v>3</v>
      </c>
      <c r="AP30" s="145">
        <v>4</v>
      </c>
      <c r="AQ30" s="145">
        <v>4</v>
      </c>
      <c r="AR30" s="145"/>
    </row>
    <row r="31" spans="1:44" ht="13.2" x14ac:dyDescent="0.25">
      <c r="A31" s="7">
        <v>31</v>
      </c>
      <c r="B31" s="146">
        <v>43048.923535300928</v>
      </c>
      <c r="D31" s="145" t="s">
        <v>152</v>
      </c>
      <c r="E31" s="145" t="s">
        <v>705</v>
      </c>
      <c r="F31" s="145">
        <v>1</v>
      </c>
      <c r="G31" s="145">
        <v>1</v>
      </c>
      <c r="H31" s="145">
        <v>1</v>
      </c>
      <c r="I31" s="145">
        <v>1</v>
      </c>
      <c r="J31" s="145">
        <v>1</v>
      </c>
      <c r="K31" s="145">
        <v>1</v>
      </c>
      <c r="L31" s="145">
        <v>1</v>
      </c>
      <c r="M31" s="145">
        <v>1</v>
      </c>
      <c r="N31" s="145">
        <v>1</v>
      </c>
      <c r="O31" s="145">
        <v>0</v>
      </c>
      <c r="P31" s="145">
        <v>1</v>
      </c>
      <c r="Q31" s="145">
        <v>1</v>
      </c>
      <c r="R31" s="145">
        <v>1</v>
      </c>
      <c r="S31" s="145">
        <v>1</v>
      </c>
      <c r="T31" s="145">
        <v>3</v>
      </c>
      <c r="U31" s="145">
        <v>4</v>
      </c>
      <c r="V31" s="145">
        <v>4</v>
      </c>
      <c r="W31" s="145">
        <v>3</v>
      </c>
      <c r="X31" s="145">
        <v>3</v>
      </c>
      <c r="Y31" s="145">
        <v>4</v>
      </c>
      <c r="Z31" s="145">
        <v>3</v>
      </c>
      <c r="AA31" s="145">
        <v>4</v>
      </c>
      <c r="AB31" s="145">
        <v>4</v>
      </c>
      <c r="AC31" s="145">
        <v>4</v>
      </c>
      <c r="AD31" s="145">
        <v>4</v>
      </c>
      <c r="AE31" s="145">
        <v>4</v>
      </c>
      <c r="AF31" s="145">
        <v>3</v>
      </c>
      <c r="AG31" s="145">
        <v>2</v>
      </c>
      <c r="AH31" s="145">
        <v>3</v>
      </c>
      <c r="AI31" s="145">
        <v>3</v>
      </c>
      <c r="AJ31" s="145">
        <v>2</v>
      </c>
      <c r="AK31" s="145">
        <v>2</v>
      </c>
      <c r="AL31" s="145">
        <v>2</v>
      </c>
      <c r="AM31" s="145">
        <v>3</v>
      </c>
      <c r="AN31" s="145">
        <v>3</v>
      </c>
      <c r="AO31" s="145">
        <v>4</v>
      </c>
      <c r="AP31" s="145">
        <v>4</v>
      </c>
      <c r="AQ31" s="145">
        <v>4</v>
      </c>
      <c r="AR31" s="145"/>
    </row>
    <row r="32" spans="1:44" ht="13.2" x14ac:dyDescent="0.25">
      <c r="A32" s="7">
        <v>32</v>
      </c>
      <c r="B32" s="146">
        <v>43048.924057847224</v>
      </c>
      <c r="C32" s="145" t="s">
        <v>726</v>
      </c>
      <c r="D32" s="145" t="s">
        <v>145</v>
      </c>
      <c r="E32" s="145" t="s">
        <v>705</v>
      </c>
      <c r="F32" s="145">
        <v>1</v>
      </c>
      <c r="G32" s="145">
        <v>1</v>
      </c>
      <c r="H32" s="145">
        <v>1</v>
      </c>
      <c r="I32" s="145">
        <v>1</v>
      </c>
      <c r="J32" s="145">
        <v>0</v>
      </c>
      <c r="K32" s="145">
        <v>1</v>
      </c>
      <c r="L32" s="145">
        <v>1</v>
      </c>
      <c r="M32" s="145">
        <v>1</v>
      </c>
      <c r="N32" s="145">
        <v>1</v>
      </c>
      <c r="O32" s="145">
        <v>1</v>
      </c>
      <c r="P32" s="145">
        <v>1</v>
      </c>
      <c r="Q32" s="145">
        <v>1</v>
      </c>
      <c r="R32" s="145">
        <v>1</v>
      </c>
      <c r="S32" s="145">
        <v>0</v>
      </c>
      <c r="T32" s="145">
        <v>3</v>
      </c>
      <c r="U32" s="145">
        <v>4</v>
      </c>
      <c r="V32" s="145">
        <v>4</v>
      </c>
      <c r="W32" s="145">
        <v>4</v>
      </c>
      <c r="X32" s="145">
        <v>3</v>
      </c>
      <c r="Y32" s="145">
        <v>4</v>
      </c>
      <c r="Z32" s="145">
        <v>3</v>
      </c>
      <c r="AA32" s="145">
        <v>3</v>
      </c>
      <c r="AB32" s="145">
        <v>4</v>
      </c>
      <c r="AC32" s="145">
        <v>4</v>
      </c>
      <c r="AD32" s="145">
        <v>5</v>
      </c>
      <c r="AE32" s="145">
        <v>5</v>
      </c>
      <c r="AF32" s="145">
        <v>3</v>
      </c>
      <c r="AG32" s="145">
        <v>3</v>
      </c>
      <c r="AH32" s="145">
        <v>4</v>
      </c>
      <c r="AI32" s="145">
        <v>4</v>
      </c>
      <c r="AJ32" s="145">
        <v>4</v>
      </c>
      <c r="AK32" s="145">
        <v>4</v>
      </c>
      <c r="AL32" s="145">
        <v>4</v>
      </c>
      <c r="AM32" s="145">
        <v>4</v>
      </c>
      <c r="AN32" s="145">
        <v>4</v>
      </c>
      <c r="AO32" s="145">
        <v>4</v>
      </c>
      <c r="AP32" s="145">
        <v>4</v>
      </c>
      <c r="AQ32" s="145">
        <v>4</v>
      </c>
      <c r="AR32" s="145"/>
    </row>
    <row r="33" spans="1:44" ht="13.2" x14ac:dyDescent="0.25">
      <c r="A33" s="7">
        <v>33</v>
      </c>
      <c r="B33" s="146">
        <v>43048.9271528588</v>
      </c>
      <c r="C33" s="145" t="s">
        <v>727</v>
      </c>
      <c r="D33" s="145" t="s">
        <v>145</v>
      </c>
      <c r="E33" s="145" t="s">
        <v>705</v>
      </c>
      <c r="F33" s="145">
        <v>1</v>
      </c>
      <c r="G33" s="145">
        <v>1</v>
      </c>
      <c r="H33" s="145">
        <v>1</v>
      </c>
      <c r="I33" s="145">
        <v>1</v>
      </c>
      <c r="J33" s="145">
        <v>1</v>
      </c>
      <c r="K33" s="145">
        <v>1</v>
      </c>
      <c r="L33" s="145">
        <v>0</v>
      </c>
      <c r="M33" s="145">
        <v>1</v>
      </c>
      <c r="N33" s="145">
        <v>1</v>
      </c>
      <c r="O33" s="145">
        <v>1</v>
      </c>
      <c r="P33" s="145">
        <v>1</v>
      </c>
      <c r="Q33" s="145">
        <v>1</v>
      </c>
      <c r="R33" s="145">
        <v>1</v>
      </c>
      <c r="S33" s="145">
        <v>0</v>
      </c>
      <c r="T33" s="145">
        <v>4</v>
      </c>
      <c r="U33" s="145">
        <v>3</v>
      </c>
      <c r="V33" s="145">
        <v>4</v>
      </c>
      <c r="W33" s="145">
        <v>4</v>
      </c>
      <c r="X33" s="145">
        <v>3</v>
      </c>
      <c r="Y33" s="145">
        <v>4</v>
      </c>
      <c r="Z33" s="145">
        <v>3</v>
      </c>
      <c r="AA33" s="145">
        <v>3</v>
      </c>
      <c r="AB33" s="145">
        <v>4</v>
      </c>
      <c r="AC33" s="145">
        <v>4</v>
      </c>
      <c r="AD33" s="145">
        <v>4</v>
      </c>
      <c r="AE33" s="145">
        <v>4</v>
      </c>
      <c r="AF33" s="145">
        <v>3</v>
      </c>
      <c r="AG33" s="145">
        <v>4</v>
      </c>
      <c r="AH33" s="145">
        <v>4</v>
      </c>
      <c r="AI33" s="145">
        <v>4</v>
      </c>
      <c r="AJ33" s="145">
        <v>3</v>
      </c>
      <c r="AK33" s="145">
        <v>4</v>
      </c>
      <c r="AL33" s="145">
        <v>3</v>
      </c>
      <c r="AM33" s="145">
        <v>4</v>
      </c>
      <c r="AN33" s="145">
        <v>4</v>
      </c>
      <c r="AO33" s="145">
        <v>4</v>
      </c>
      <c r="AP33" s="145">
        <v>3</v>
      </c>
      <c r="AQ33" s="145">
        <v>4</v>
      </c>
      <c r="AR33" s="145"/>
    </row>
    <row r="34" spans="1:44" ht="13.2" x14ac:dyDescent="0.25">
      <c r="A34" s="7">
        <v>34</v>
      </c>
      <c r="B34" s="146">
        <v>43048.92746136574</v>
      </c>
      <c r="D34" s="145" t="s">
        <v>145</v>
      </c>
      <c r="E34" s="145" t="s">
        <v>705</v>
      </c>
      <c r="F34" s="145">
        <v>1</v>
      </c>
      <c r="G34" s="145">
        <v>1</v>
      </c>
      <c r="H34" s="145">
        <v>0</v>
      </c>
      <c r="I34" s="145">
        <v>1</v>
      </c>
      <c r="J34" s="145">
        <v>1</v>
      </c>
      <c r="K34" s="145">
        <v>1</v>
      </c>
      <c r="L34" s="145">
        <v>1</v>
      </c>
      <c r="M34" s="145">
        <v>1</v>
      </c>
      <c r="N34" s="145">
        <v>0</v>
      </c>
      <c r="O34" s="145">
        <v>1</v>
      </c>
      <c r="P34" s="145">
        <v>1</v>
      </c>
      <c r="Q34" s="145">
        <v>1</v>
      </c>
      <c r="R34" s="145">
        <v>1</v>
      </c>
      <c r="S34" s="145">
        <v>1</v>
      </c>
      <c r="T34" s="145">
        <v>2</v>
      </c>
      <c r="U34" s="145">
        <v>4</v>
      </c>
      <c r="V34" s="145">
        <v>3</v>
      </c>
      <c r="W34" s="145">
        <v>3</v>
      </c>
      <c r="X34" s="145">
        <v>2</v>
      </c>
      <c r="Y34" s="145">
        <v>3</v>
      </c>
      <c r="Z34" s="145">
        <v>3</v>
      </c>
      <c r="AA34" s="145">
        <v>2</v>
      </c>
      <c r="AB34" s="145">
        <v>3</v>
      </c>
      <c r="AC34" s="145">
        <v>3</v>
      </c>
      <c r="AD34" s="145">
        <v>3</v>
      </c>
      <c r="AE34" s="145">
        <v>3</v>
      </c>
      <c r="AF34" s="145">
        <v>3</v>
      </c>
      <c r="AG34" s="145">
        <v>3</v>
      </c>
      <c r="AH34" s="145">
        <v>3</v>
      </c>
      <c r="AI34" s="145">
        <v>3</v>
      </c>
      <c r="AJ34" s="145">
        <v>2</v>
      </c>
      <c r="AK34" s="145">
        <v>2</v>
      </c>
      <c r="AL34" s="145">
        <v>3</v>
      </c>
      <c r="AM34" s="145">
        <v>3</v>
      </c>
      <c r="AN34" s="145">
        <v>3</v>
      </c>
      <c r="AO34" s="145">
        <v>3</v>
      </c>
      <c r="AP34" s="145">
        <v>3</v>
      </c>
      <c r="AQ34" s="145">
        <v>3</v>
      </c>
      <c r="AR34" s="145"/>
    </row>
    <row r="35" spans="1:44" ht="13.2" x14ac:dyDescent="0.25">
      <c r="A35" s="7">
        <v>35</v>
      </c>
      <c r="B35" s="146">
        <v>43048.928362719904</v>
      </c>
      <c r="D35" s="145" t="s">
        <v>145</v>
      </c>
      <c r="E35" s="145" t="s">
        <v>705</v>
      </c>
      <c r="F35" s="145">
        <v>1</v>
      </c>
      <c r="G35" s="145">
        <v>1</v>
      </c>
      <c r="H35" s="145">
        <v>1</v>
      </c>
      <c r="I35" s="145">
        <v>1</v>
      </c>
      <c r="J35" s="145">
        <v>1</v>
      </c>
      <c r="K35" s="145">
        <v>1</v>
      </c>
      <c r="L35" s="145">
        <v>1</v>
      </c>
      <c r="M35" s="145">
        <v>1</v>
      </c>
      <c r="N35" s="145">
        <v>1</v>
      </c>
      <c r="O35" s="145">
        <v>1</v>
      </c>
      <c r="P35" s="145">
        <v>1</v>
      </c>
      <c r="Q35" s="145">
        <v>1</v>
      </c>
      <c r="R35" s="145">
        <v>1</v>
      </c>
      <c r="S35" s="145">
        <v>0</v>
      </c>
      <c r="T35" s="145">
        <v>4</v>
      </c>
      <c r="U35" s="145">
        <v>3</v>
      </c>
      <c r="V35" s="145">
        <v>4</v>
      </c>
      <c r="W35" s="145">
        <v>4</v>
      </c>
      <c r="X35" s="145">
        <v>4</v>
      </c>
      <c r="Y35" s="145">
        <v>4</v>
      </c>
      <c r="Z35" s="145">
        <v>4</v>
      </c>
      <c r="AA35" s="145">
        <v>3</v>
      </c>
      <c r="AB35" s="145">
        <v>4</v>
      </c>
      <c r="AC35" s="145">
        <v>4</v>
      </c>
      <c r="AD35" s="145">
        <v>4</v>
      </c>
      <c r="AE35" s="145">
        <v>4</v>
      </c>
      <c r="AF35" s="145">
        <v>3</v>
      </c>
      <c r="AG35" s="145">
        <v>4</v>
      </c>
      <c r="AH35" s="145">
        <v>4</v>
      </c>
      <c r="AI35" s="145">
        <v>4</v>
      </c>
      <c r="AJ35" s="145">
        <v>4</v>
      </c>
      <c r="AK35" s="145">
        <v>3</v>
      </c>
      <c r="AL35" s="145">
        <v>4</v>
      </c>
      <c r="AM35" s="145">
        <v>4</v>
      </c>
      <c r="AN35" s="145">
        <v>4</v>
      </c>
      <c r="AO35" s="145">
        <v>4</v>
      </c>
      <c r="AP35" s="145">
        <v>4</v>
      </c>
      <c r="AQ35" s="145">
        <v>4</v>
      </c>
      <c r="AR35" s="145"/>
    </row>
    <row r="36" spans="1:44" ht="13.2" x14ac:dyDescent="0.25">
      <c r="A36" s="7">
        <v>36</v>
      </c>
      <c r="B36" s="146">
        <v>43048.928706724539</v>
      </c>
      <c r="D36" s="145" t="s">
        <v>145</v>
      </c>
      <c r="E36" s="145" t="s">
        <v>705</v>
      </c>
      <c r="F36" s="145">
        <v>1</v>
      </c>
      <c r="G36" s="145">
        <v>1</v>
      </c>
      <c r="H36" s="145">
        <v>0</v>
      </c>
      <c r="I36" s="145">
        <v>1</v>
      </c>
      <c r="J36" s="145">
        <v>1</v>
      </c>
      <c r="K36" s="145">
        <v>1</v>
      </c>
      <c r="L36" s="145">
        <v>1</v>
      </c>
      <c r="M36" s="145">
        <v>0</v>
      </c>
      <c r="N36" s="145">
        <v>1</v>
      </c>
      <c r="O36" s="145">
        <v>0</v>
      </c>
      <c r="P36" s="145">
        <v>1</v>
      </c>
      <c r="Q36" s="145">
        <v>0</v>
      </c>
      <c r="R36" s="145">
        <v>1</v>
      </c>
      <c r="S36" s="145">
        <v>1</v>
      </c>
      <c r="T36" s="145">
        <v>4</v>
      </c>
      <c r="U36" s="145">
        <v>2</v>
      </c>
      <c r="V36" s="145">
        <v>4</v>
      </c>
      <c r="W36" s="145">
        <v>2</v>
      </c>
      <c r="X36" s="145">
        <v>5</v>
      </c>
      <c r="Y36" s="145">
        <v>4</v>
      </c>
      <c r="Z36" s="145">
        <v>2</v>
      </c>
      <c r="AA36" s="145">
        <v>1</v>
      </c>
      <c r="AB36" s="145">
        <v>5</v>
      </c>
      <c r="AC36" s="145">
        <v>4</v>
      </c>
      <c r="AD36" s="145">
        <v>4</v>
      </c>
      <c r="AE36" s="145">
        <v>5</v>
      </c>
      <c r="AF36" s="145">
        <v>5</v>
      </c>
      <c r="AG36" s="145">
        <v>5</v>
      </c>
      <c r="AH36" s="145">
        <v>5</v>
      </c>
      <c r="AI36" s="145">
        <v>5</v>
      </c>
      <c r="AJ36" s="145">
        <v>5</v>
      </c>
      <c r="AK36" s="145">
        <v>5</v>
      </c>
      <c r="AL36" s="145">
        <v>2</v>
      </c>
      <c r="AM36" s="145">
        <v>4</v>
      </c>
      <c r="AN36" s="145">
        <v>5</v>
      </c>
      <c r="AO36" s="145">
        <v>5</v>
      </c>
      <c r="AP36" s="145">
        <v>4</v>
      </c>
      <c r="AQ36" s="145">
        <v>4</v>
      </c>
      <c r="AR36" s="145"/>
    </row>
    <row r="37" spans="1:44" ht="13.2" x14ac:dyDescent="0.25">
      <c r="A37" s="7">
        <v>37</v>
      </c>
      <c r="B37" s="146">
        <v>43048.930542199072</v>
      </c>
      <c r="D37" s="145" t="s">
        <v>152</v>
      </c>
      <c r="E37" s="145" t="s">
        <v>705</v>
      </c>
      <c r="F37" s="145">
        <v>1</v>
      </c>
      <c r="G37" s="145">
        <v>1</v>
      </c>
      <c r="H37" s="145">
        <v>0</v>
      </c>
      <c r="I37" s="145">
        <v>1</v>
      </c>
      <c r="J37" s="145">
        <v>1</v>
      </c>
      <c r="K37" s="145">
        <v>1</v>
      </c>
      <c r="L37" s="145">
        <v>1</v>
      </c>
      <c r="M37" s="145">
        <v>1</v>
      </c>
      <c r="N37" s="145">
        <v>0</v>
      </c>
      <c r="O37" s="145">
        <v>0</v>
      </c>
      <c r="P37" s="145">
        <v>1</v>
      </c>
      <c r="Q37" s="145">
        <v>0</v>
      </c>
      <c r="R37" s="145">
        <v>1</v>
      </c>
      <c r="S37" s="145">
        <v>0</v>
      </c>
      <c r="T37" s="145">
        <v>4</v>
      </c>
      <c r="U37" s="145">
        <v>3</v>
      </c>
      <c r="V37" s="145">
        <v>4</v>
      </c>
      <c r="W37" s="145">
        <v>3</v>
      </c>
      <c r="X37" s="145">
        <v>3</v>
      </c>
      <c r="Y37" s="145">
        <v>3</v>
      </c>
      <c r="Z37" s="145">
        <v>3</v>
      </c>
      <c r="AA37" s="145">
        <v>3</v>
      </c>
      <c r="AB37" s="145">
        <v>2</v>
      </c>
      <c r="AC37" s="145">
        <v>3</v>
      </c>
      <c r="AD37" s="145">
        <v>3</v>
      </c>
      <c r="AE37" s="145">
        <v>4</v>
      </c>
      <c r="AF37" s="145">
        <v>3</v>
      </c>
      <c r="AG37" s="145">
        <v>3</v>
      </c>
      <c r="AH37" s="145">
        <v>3</v>
      </c>
      <c r="AI37" s="145">
        <v>3</v>
      </c>
      <c r="AJ37" s="145">
        <v>3</v>
      </c>
      <c r="AK37" s="145">
        <v>3</v>
      </c>
      <c r="AL37" s="145">
        <v>3</v>
      </c>
      <c r="AM37" s="145">
        <v>4</v>
      </c>
      <c r="AN37" s="145">
        <v>4</v>
      </c>
      <c r="AO37" s="145">
        <v>3</v>
      </c>
      <c r="AP37" s="145">
        <v>3</v>
      </c>
      <c r="AQ37" s="145">
        <v>3</v>
      </c>
      <c r="AR37" s="145"/>
    </row>
    <row r="38" spans="1:44" ht="13.2" x14ac:dyDescent="0.25">
      <c r="A38" s="7">
        <v>38</v>
      </c>
      <c r="B38" s="146">
        <v>43048.930623171298</v>
      </c>
      <c r="D38" s="145" t="s">
        <v>145</v>
      </c>
      <c r="E38" s="145" t="s">
        <v>705</v>
      </c>
      <c r="F38" s="145">
        <v>1</v>
      </c>
      <c r="G38" s="145">
        <v>1</v>
      </c>
      <c r="H38" s="145">
        <v>1</v>
      </c>
      <c r="I38" s="145">
        <v>1</v>
      </c>
      <c r="J38" s="145">
        <v>1</v>
      </c>
      <c r="K38" s="145">
        <v>1</v>
      </c>
      <c r="L38" s="145">
        <v>1</v>
      </c>
      <c r="M38" s="145">
        <v>1</v>
      </c>
      <c r="N38" s="145">
        <v>1</v>
      </c>
      <c r="O38" s="145">
        <v>1</v>
      </c>
      <c r="P38" s="145">
        <v>1</v>
      </c>
      <c r="Q38" s="145">
        <v>1</v>
      </c>
      <c r="R38" s="145">
        <v>1</v>
      </c>
      <c r="S38" s="145">
        <v>1</v>
      </c>
      <c r="T38" s="145">
        <v>3</v>
      </c>
      <c r="U38" s="145">
        <v>3</v>
      </c>
      <c r="V38" s="145">
        <v>4</v>
      </c>
      <c r="W38" s="145">
        <v>3</v>
      </c>
      <c r="X38" s="145">
        <v>4</v>
      </c>
      <c r="Y38" s="145">
        <v>4</v>
      </c>
      <c r="Z38" s="145">
        <v>4</v>
      </c>
      <c r="AA38" s="145">
        <v>3</v>
      </c>
      <c r="AB38" s="145">
        <v>4</v>
      </c>
      <c r="AC38" s="145">
        <v>4</v>
      </c>
      <c r="AD38" s="145">
        <v>5</v>
      </c>
      <c r="AE38" s="145">
        <v>5</v>
      </c>
      <c r="AF38" s="145">
        <v>4</v>
      </c>
      <c r="AG38" s="145">
        <v>5</v>
      </c>
      <c r="AH38" s="145">
        <v>4</v>
      </c>
      <c r="AI38" s="145">
        <v>4</v>
      </c>
      <c r="AJ38" s="145">
        <v>3</v>
      </c>
      <c r="AK38" s="145">
        <v>4</v>
      </c>
      <c r="AL38" s="145">
        <v>4</v>
      </c>
      <c r="AM38" s="145">
        <v>4</v>
      </c>
      <c r="AN38" s="145">
        <v>4</v>
      </c>
      <c r="AO38" s="145">
        <v>4</v>
      </c>
      <c r="AP38" s="145">
        <v>4</v>
      </c>
      <c r="AQ38" s="145">
        <v>5</v>
      </c>
      <c r="AR38" s="145"/>
    </row>
    <row r="39" spans="1:44" ht="13.2" x14ac:dyDescent="0.25">
      <c r="A39" s="7">
        <v>39</v>
      </c>
      <c r="B39" s="146">
        <v>43048.932478298608</v>
      </c>
      <c r="C39" s="145" t="s">
        <v>728</v>
      </c>
      <c r="D39" s="145" t="s">
        <v>152</v>
      </c>
      <c r="E39" s="145" t="s">
        <v>705</v>
      </c>
      <c r="F39" s="145">
        <v>1</v>
      </c>
      <c r="G39" s="145">
        <v>1</v>
      </c>
      <c r="H39" s="145">
        <v>1</v>
      </c>
      <c r="I39" s="145">
        <v>1</v>
      </c>
      <c r="J39" s="145">
        <v>1</v>
      </c>
      <c r="K39" s="145">
        <v>1</v>
      </c>
      <c r="L39" s="145">
        <v>1</v>
      </c>
      <c r="M39" s="145">
        <v>1</v>
      </c>
      <c r="N39" s="145">
        <v>1</v>
      </c>
      <c r="O39" s="145">
        <v>1</v>
      </c>
      <c r="P39" s="145">
        <v>1</v>
      </c>
      <c r="Q39" s="145">
        <v>1</v>
      </c>
      <c r="R39" s="145">
        <v>1</v>
      </c>
      <c r="S39" s="145">
        <v>1</v>
      </c>
      <c r="T39" s="145">
        <v>2</v>
      </c>
      <c r="U39" s="145">
        <v>4</v>
      </c>
      <c r="V39" s="145">
        <v>4</v>
      </c>
      <c r="W39" s="145">
        <v>4</v>
      </c>
      <c r="X39" s="145">
        <v>3</v>
      </c>
      <c r="Y39" s="145">
        <v>4</v>
      </c>
      <c r="Z39" s="145">
        <v>3</v>
      </c>
      <c r="AA39" s="145">
        <v>3</v>
      </c>
      <c r="AB39" s="145">
        <v>4</v>
      </c>
      <c r="AC39" s="145">
        <v>3</v>
      </c>
      <c r="AD39" s="145">
        <v>4</v>
      </c>
      <c r="AE39" s="145">
        <v>4</v>
      </c>
      <c r="AF39" s="145">
        <v>3</v>
      </c>
      <c r="AG39" s="145">
        <v>3</v>
      </c>
      <c r="AH39" s="145">
        <v>3</v>
      </c>
      <c r="AI39" s="145">
        <v>4</v>
      </c>
      <c r="AJ39" s="145">
        <v>3</v>
      </c>
      <c r="AK39" s="145">
        <v>4</v>
      </c>
      <c r="AL39" s="145">
        <v>3</v>
      </c>
      <c r="AM39" s="145">
        <v>3</v>
      </c>
      <c r="AN39" s="145">
        <v>3</v>
      </c>
      <c r="AO39" s="145">
        <v>3</v>
      </c>
      <c r="AP39" s="145">
        <v>3</v>
      </c>
      <c r="AQ39" s="145">
        <v>3</v>
      </c>
      <c r="AR39" s="145"/>
    </row>
    <row r="40" spans="1:44" ht="13.2" x14ac:dyDescent="0.25">
      <c r="A40" s="7">
        <v>40</v>
      </c>
      <c r="B40" s="146">
        <v>43048.933444756942</v>
      </c>
      <c r="C40" s="145" t="s">
        <v>729</v>
      </c>
      <c r="D40" s="145" t="s">
        <v>145</v>
      </c>
      <c r="E40" s="145" t="s">
        <v>705</v>
      </c>
      <c r="F40" s="145">
        <v>1</v>
      </c>
      <c r="G40" s="145">
        <v>1</v>
      </c>
      <c r="H40" s="145">
        <v>1</v>
      </c>
      <c r="I40" s="145">
        <v>1</v>
      </c>
      <c r="J40" s="145">
        <v>1</v>
      </c>
      <c r="K40" s="145">
        <v>0</v>
      </c>
      <c r="L40" s="145">
        <v>1</v>
      </c>
      <c r="M40" s="145">
        <v>1</v>
      </c>
      <c r="N40" s="145">
        <v>1</v>
      </c>
      <c r="O40" s="145">
        <v>1</v>
      </c>
      <c r="P40" s="145">
        <v>1</v>
      </c>
      <c r="Q40" s="145">
        <v>1</v>
      </c>
      <c r="R40" s="145">
        <v>1</v>
      </c>
      <c r="S40" s="145">
        <v>0</v>
      </c>
      <c r="T40" s="145">
        <v>2</v>
      </c>
      <c r="U40" s="145">
        <v>5</v>
      </c>
      <c r="V40" s="145">
        <v>5</v>
      </c>
      <c r="W40" s="145">
        <v>5</v>
      </c>
      <c r="X40" s="145">
        <v>4</v>
      </c>
      <c r="Y40" s="145">
        <v>4</v>
      </c>
      <c r="Z40" s="145">
        <v>4</v>
      </c>
      <c r="AA40" s="145">
        <v>4</v>
      </c>
      <c r="AB40" s="145">
        <v>4</v>
      </c>
      <c r="AC40" s="145">
        <v>4</v>
      </c>
      <c r="AD40" s="145">
        <v>4</v>
      </c>
      <c r="AE40" s="145">
        <v>4</v>
      </c>
      <c r="AF40" s="145">
        <v>2</v>
      </c>
      <c r="AG40" s="145">
        <v>4</v>
      </c>
      <c r="AH40" s="145">
        <v>3</v>
      </c>
      <c r="AI40" s="145">
        <v>4</v>
      </c>
      <c r="AJ40" s="145">
        <v>2</v>
      </c>
      <c r="AK40" s="145">
        <v>3</v>
      </c>
      <c r="AL40" s="145">
        <v>2</v>
      </c>
      <c r="AM40" s="145">
        <v>4</v>
      </c>
      <c r="AN40" s="145">
        <v>2</v>
      </c>
      <c r="AO40" s="145">
        <v>2</v>
      </c>
      <c r="AP40" s="145">
        <v>4</v>
      </c>
      <c r="AQ40" s="145">
        <v>4</v>
      </c>
      <c r="AR40" s="145"/>
    </row>
    <row r="41" spans="1:44" ht="13.2" x14ac:dyDescent="0.25">
      <c r="A41" s="7">
        <v>41</v>
      </c>
      <c r="B41" s="146">
        <v>43048.94269708333</v>
      </c>
      <c r="C41" s="145" t="s">
        <v>730</v>
      </c>
      <c r="D41" s="145" t="s">
        <v>145</v>
      </c>
      <c r="E41" s="145" t="s">
        <v>705</v>
      </c>
      <c r="F41" s="145">
        <v>1</v>
      </c>
      <c r="G41" s="145">
        <v>1</v>
      </c>
      <c r="H41" s="145">
        <v>0</v>
      </c>
      <c r="I41" s="145">
        <v>1</v>
      </c>
      <c r="J41" s="145">
        <v>1</v>
      </c>
      <c r="K41" s="145">
        <v>1</v>
      </c>
      <c r="L41" s="145">
        <v>1</v>
      </c>
      <c r="M41" s="145">
        <v>1</v>
      </c>
      <c r="N41" s="145">
        <v>1</v>
      </c>
      <c r="O41" s="145">
        <v>1</v>
      </c>
      <c r="P41" s="145">
        <v>0</v>
      </c>
      <c r="Q41" s="145">
        <v>1</v>
      </c>
      <c r="R41" s="145">
        <v>1</v>
      </c>
      <c r="S41" s="145">
        <v>0</v>
      </c>
      <c r="T41" s="145">
        <v>1</v>
      </c>
      <c r="U41" s="145">
        <v>4</v>
      </c>
      <c r="V41" s="145">
        <v>4</v>
      </c>
      <c r="W41" s="145">
        <v>4</v>
      </c>
      <c r="X41" s="145">
        <v>5</v>
      </c>
      <c r="Y41" s="145">
        <v>3</v>
      </c>
      <c r="Z41" s="145">
        <v>3</v>
      </c>
      <c r="AA41" s="145">
        <v>4</v>
      </c>
      <c r="AB41" s="145">
        <v>3</v>
      </c>
      <c r="AC41" s="145">
        <v>4</v>
      </c>
      <c r="AD41" s="145">
        <v>4</v>
      </c>
      <c r="AE41" s="145">
        <v>4</v>
      </c>
      <c r="AF41" s="145">
        <v>3</v>
      </c>
      <c r="AG41" s="145">
        <v>4</v>
      </c>
      <c r="AH41" s="145">
        <v>4</v>
      </c>
      <c r="AI41" s="145">
        <v>4</v>
      </c>
      <c r="AJ41" s="145">
        <v>4</v>
      </c>
      <c r="AK41" s="145">
        <v>3</v>
      </c>
      <c r="AL41" s="145">
        <v>4</v>
      </c>
      <c r="AM41" s="145">
        <v>3</v>
      </c>
      <c r="AN41" s="145">
        <v>2</v>
      </c>
      <c r="AO41" s="145">
        <v>4</v>
      </c>
      <c r="AP41" s="145">
        <v>3</v>
      </c>
      <c r="AQ41" s="145">
        <v>3</v>
      </c>
      <c r="AR41" s="145"/>
    </row>
    <row r="42" spans="1:44" ht="13.2" x14ac:dyDescent="0.25">
      <c r="A42" s="7">
        <v>42</v>
      </c>
      <c r="B42" s="146">
        <v>43048.950445162038</v>
      </c>
      <c r="C42" s="145" t="s">
        <v>731</v>
      </c>
      <c r="D42" s="145" t="s">
        <v>145</v>
      </c>
      <c r="E42" s="145" t="s">
        <v>705</v>
      </c>
      <c r="F42" s="145">
        <v>1</v>
      </c>
      <c r="G42" s="145">
        <v>1</v>
      </c>
      <c r="H42" s="145">
        <v>1</v>
      </c>
      <c r="I42" s="145">
        <v>1</v>
      </c>
      <c r="J42" s="145">
        <v>1</v>
      </c>
      <c r="K42" s="145">
        <v>1</v>
      </c>
      <c r="L42" s="145">
        <v>1</v>
      </c>
      <c r="M42" s="145">
        <v>1</v>
      </c>
      <c r="N42" s="145">
        <v>1</v>
      </c>
      <c r="O42" s="145">
        <v>1</v>
      </c>
      <c r="P42" s="145">
        <v>1</v>
      </c>
      <c r="Q42" s="145">
        <v>1</v>
      </c>
      <c r="R42" s="145">
        <v>1</v>
      </c>
      <c r="S42" s="145">
        <v>1</v>
      </c>
      <c r="T42" s="145">
        <v>2</v>
      </c>
      <c r="U42" s="145">
        <v>4</v>
      </c>
      <c r="V42" s="145">
        <v>4</v>
      </c>
      <c r="W42" s="145">
        <v>4</v>
      </c>
      <c r="X42" s="145">
        <v>3</v>
      </c>
      <c r="Y42" s="145">
        <v>4</v>
      </c>
      <c r="Z42" s="145">
        <v>4</v>
      </c>
      <c r="AA42" s="145">
        <v>2</v>
      </c>
      <c r="AB42" s="145">
        <v>4</v>
      </c>
      <c r="AC42" s="145">
        <v>4</v>
      </c>
      <c r="AD42" s="145">
        <v>4</v>
      </c>
      <c r="AE42" s="145">
        <v>4</v>
      </c>
      <c r="AF42" s="145">
        <v>4</v>
      </c>
      <c r="AG42" s="145">
        <v>4</v>
      </c>
      <c r="AH42" s="145">
        <v>4</v>
      </c>
      <c r="AI42" s="145">
        <v>4</v>
      </c>
      <c r="AJ42" s="145">
        <v>4</v>
      </c>
      <c r="AK42" s="145">
        <v>4</v>
      </c>
      <c r="AL42" s="145">
        <v>4</v>
      </c>
      <c r="AM42" s="145">
        <v>4</v>
      </c>
      <c r="AN42" s="145">
        <v>4</v>
      </c>
      <c r="AO42" s="145">
        <v>3</v>
      </c>
      <c r="AP42" s="145">
        <v>4</v>
      </c>
      <c r="AQ42" s="145">
        <v>4</v>
      </c>
      <c r="AR42" s="145"/>
    </row>
    <row r="43" spans="1:44" ht="13.2" x14ac:dyDescent="0.25">
      <c r="A43" s="7">
        <v>43</v>
      </c>
      <c r="B43" s="146">
        <v>43048.952550023147</v>
      </c>
      <c r="C43" s="145" t="s">
        <v>732</v>
      </c>
      <c r="D43" s="145" t="s">
        <v>145</v>
      </c>
      <c r="E43" s="145" t="s">
        <v>705</v>
      </c>
      <c r="F43" s="145">
        <v>1</v>
      </c>
      <c r="G43" s="145">
        <v>1</v>
      </c>
      <c r="H43" s="145">
        <v>1</v>
      </c>
      <c r="I43" s="145">
        <v>1</v>
      </c>
      <c r="J43" s="145">
        <v>1</v>
      </c>
      <c r="K43" s="145">
        <v>1</v>
      </c>
      <c r="L43" s="145">
        <v>1</v>
      </c>
      <c r="M43" s="145">
        <v>1</v>
      </c>
      <c r="N43" s="145">
        <v>1</v>
      </c>
      <c r="O43" s="145">
        <v>1</v>
      </c>
      <c r="P43" s="145">
        <v>1</v>
      </c>
      <c r="Q43" s="145">
        <v>1</v>
      </c>
      <c r="R43" s="145">
        <v>1</v>
      </c>
      <c r="S43" s="145">
        <v>0</v>
      </c>
      <c r="T43" s="145">
        <v>2</v>
      </c>
      <c r="U43" s="145">
        <v>5</v>
      </c>
      <c r="V43" s="145">
        <v>5</v>
      </c>
      <c r="W43" s="145">
        <v>5</v>
      </c>
      <c r="X43" s="145">
        <v>3</v>
      </c>
      <c r="Y43" s="145">
        <v>5</v>
      </c>
      <c r="Z43" s="145">
        <v>4</v>
      </c>
      <c r="AA43" s="145">
        <v>5</v>
      </c>
      <c r="AB43" s="145">
        <v>3</v>
      </c>
      <c r="AC43" s="145">
        <v>5</v>
      </c>
      <c r="AD43" s="145">
        <v>5</v>
      </c>
      <c r="AE43" s="145">
        <v>5</v>
      </c>
      <c r="AF43" s="145">
        <v>3</v>
      </c>
      <c r="AG43" s="145">
        <v>5</v>
      </c>
      <c r="AH43" s="145">
        <v>5</v>
      </c>
      <c r="AI43" s="145">
        <v>5</v>
      </c>
      <c r="AJ43" s="145">
        <v>5</v>
      </c>
      <c r="AK43" s="145">
        <v>5</v>
      </c>
      <c r="AL43" s="145">
        <v>5</v>
      </c>
      <c r="AM43" s="145">
        <v>4</v>
      </c>
      <c r="AN43" s="145">
        <v>4</v>
      </c>
      <c r="AO43" s="145">
        <v>5</v>
      </c>
      <c r="AP43" s="145">
        <v>4</v>
      </c>
      <c r="AQ43" s="145">
        <v>4</v>
      </c>
      <c r="AR43" s="145"/>
    </row>
    <row r="44" spans="1:44" ht="13.2" x14ac:dyDescent="0.25">
      <c r="A44" s="7">
        <v>44</v>
      </c>
      <c r="B44" s="146">
        <v>43048.955989756942</v>
      </c>
      <c r="C44" s="145" t="s">
        <v>733</v>
      </c>
      <c r="D44" s="145" t="s">
        <v>152</v>
      </c>
      <c r="E44" s="145" t="s">
        <v>705</v>
      </c>
      <c r="F44" s="145">
        <v>1</v>
      </c>
      <c r="G44" s="145">
        <v>1</v>
      </c>
      <c r="H44" s="145">
        <v>1</v>
      </c>
      <c r="I44" s="145">
        <v>1</v>
      </c>
      <c r="J44" s="145">
        <v>1</v>
      </c>
      <c r="K44" s="145">
        <v>1</v>
      </c>
      <c r="L44" s="145">
        <v>1</v>
      </c>
      <c r="M44" s="145">
        <v>1</v>
      </c>
      <c r="N44" s="145">
        <v>1</v>
      </c>
      <c r="O44" s="145">
        <v>0</v>
      </c>
      <c r="P44" s="145">
        <v>0</v>
      </c>
      <c r="Q44" s="145">
        <v>1</v>
      </c>
      <c r="R44" s="145">
        <v>1</v>
      </c>
      <c r="S44" s="145">
        <v>0</v>
      </c>
      <c r="T44" s="145">
        <v>3</v>
      </c>
      <c r="U44" s="145">
        <v>3</v>
      </c>
      <c r="V44" s="145">
        <v>4</v>
      </c>
      <c r="W44" s="145">
        <v>4</v>
      </c>
      <c r="X44" s="145">
        <v>2</v>
      </c>
      <c r="Y44" s="145">
        <v>4</v>
      </c>
      <c r="Z44" s="145">
        <v>4</v>
      </c>
      <c r="AA44" s="145">
        <v>4</v>
      </c>
      <c r="AB44" s="145">
        <v>3</v>
      </c>
      <c r="AC44" s="145">
        <v>3</v>
      </c>
      <c r="AD44" s="145">
        <v>4</v>
      </c>
      <c r="AE44" s="145">
        <v>4</v>
      </c>
      <c r="AF44" s="145">
        <v>3</v>
      </c>
      <c r="AG44" s="145">
        <v>4</v>
      </c>
      <c r="AH44" s="145">
        <v>4</v>
      </c>
      <c r="AI44" s="145">
        <v>4</v>
      </c>
      <c r="AJ44" s="145">
        <v>3</v>
      </c>
      <c r="AK44" s="145">
        <v>3</v>
      </c>
      <c r="AL44" s="145">
        <v>4</v>
      </c>
      <c r="AM44" s="145">
        <v>2</v>
      </c>
      <c r="AN44" s="145">
        <v>2</v>
      </c>
      <c r="AO44" s="145">
        <v>3</v>
      </c>
      <c r="AP44" s="145">
        <v>4</v>
      </c>
      <c r="AQ44" s="145">
        <v>4</v>
      </c>
      <c r="AR44" s="145"/>
    </row>
    <row r="45" spans="1:44" ht="13.2" x14ac:dyDescent="0.25">
      <c r="A45" s="7">
        <v>45</v>
      </c>
      <c r="B45" s="146">
        <v>43048.960680358796</v>
      </c>
      <c r="C45" s="145" t="s">
        <v>734</v>
      </c>
      <c r="D45" s="145" t="s">
        <v>145</v>
      </c>
      <c r="E45" s="145" t="s">
        <v>705</v>
      </c>
      <c r="F45" s="145">
        <v>1</v>
      </c>
      <c r="G45" s="145">
        <v>1</v>
      </c>
      <c r="H45" s="145">
        <v>0</v>
      </c>
      <c r="I45" s="145">
        <v>1</v>
      </c>
      <c r="J45" s="145">
        <v>1</v>
      </c>
      <c r="K45" s="145">
        <v>1</v>
      </c>
      <c r="L45" s="145">
        <v>1</v>
      </c>
      <c r="M45" s="145">
        <v>1</v>
      </c>
      <c r="N45" s="145">
        <v>1</v>
      </c>
      <c r="O45" s="145">
        <v>1</v>
      </c>
      <c r="P45" s="145">
        <v>1</v>
      </c>
      <c r="Q45" s="145">
        <v>1</v>
      </c>
      <c r="R45" s="145">
        <v>1</v>
      </c>
      <c r="S45" s="145">
        <v>1</v>
      </c>
      <c r="T45" s="145">
        <v>2</v>
      </c>
      <c r="U45" s="145">
        <v>2</v>
      </c>
      <c r="V45" s="145">
        <v>5</v>
      </c>
      <c r="W45" s="145">
        <v>2</v>
      </c>
      <c r="X45" s="145">
        <v>2</v>
      </c>
      <c r="Y45" s="145">
        <v>5</v>
      </c>
      <c r="Z45" s="145">
        <v>4</v>
      </c>
      <c r="AA45" s="145">
        <v>5</v>
      </c>
      <c r="AB45" s="145">
        <v>2</v>
      </c>
      <c r="AC45" s="145">
        <v>4</v>
      </c>
      <c r="AD45" s="145">
        <v>5</v>
      </c>
      <c r="AE45" s="145">
        <v>5</v>
      </c>
      <c r="AF45" s="145">
        <v>4</v>
      </c>
      <c r="AG45" s="145">
        <v>5</v>
      </c>
      <c r="AH45" s="145">
        <v>5</v>
      </c>
      <c r="AI45" s="145">
        <v>5</v>
      </c>
      <c r="AJ45" s="145">
        <v>5</v>
      </c>
      <c r="AK45" s="145">
        <v>5</v>
      </c>
      <c r="AL45" s="145">
        <v>3</v>
      </c>
      <c r="AM45" s="145">
        <v>4</v>
      </c>
      <c r="AN45" s="145">
        <v>3</v>
      </c>
      <c r="AO45" s="145">
        <v>2</v>
      </c>
      <c r="AP45" s="145">
        <v>2</v>
      </c>
      <c r="AQ45" s="145">
        <v>5</v>
      </c>
      <c r="AR45" s="145"/>
    </row>
    <row r="46" spans="1:44" ht="13.2" x14ac:dyDescent="0.25">
      <c r="A46" s="7">
        <v>46</v>
      </c>
      <c r="B46" s="146">
        <v>43048.964456759262</v>
      </c>
      <c r="D46" s="145" t="s">
        <v>145</v>
      </c>
      <c r="E46" s="145" t="s">
        <v>705</v>
      </c>
      <c r="F46" s="145">
        <v>1</v>
      </c>
      <c r="G46" s="145">
        <v>1</v>
      </c>
      <c r="H46" s="145">
        <v>1</v>
      </c>
      <c r="I46" s="145">
        <v>1</v>
      </c>
      <c r="J46" s="145">
        <v>1</v>
      </c>
      <c r="K46" s="145">
        <v>0</v>
      </c>
      <c r="L46" s="145">
        <v>1</v>
      </c>
      <c r="M46" s="145">
        <v>1</v>
      </c>
      <c r="N46" s="145">
        <v>1</v>
      </c>
      <c r="O46" s="145">
        <v>0</v>
      </c>
      <c r="P46" s="145">
        <v>1</v>
      </c>
      <c r="Q46" s="145">
        <v>1</v>
      </c>
      <c r="R46" s="145">
        <v>1</v>
      </c>
      <c r="S46" s="145">
        <v>1</v>
      </c>
      <c r="T46" s="145">
        <v>1</v>
      </c>
      <c r="U46" s="145">
        <v>4</v>
      </c>
      <c r="V46" s="145">
        <v>3</v>
      </c>
      <c r="W46" s="145">
        <v>4</v>
      </c>
      <c r="X46" s="145">
        <v>2</v>
      </c>
      <c r="Y46" s="145">
        <v>5</v>
      </c>
      <c r="Z46" s="145">
        <v>3</v>
      </c>
      <c r="AA46" s="145">
        <v>3</v>
      </c>
      <c r="AB46" s="145">
        <v>2</v>
      </c>
      <c r="AC46" s="145">
        <v>4</v>
      </c>
      <c r="AD46" s="145">
        <v>5</v>
      </c>
      <c r="AE46" s="145">
        <v>5</v>
      </c>
      <c r="AF46" s="145">
        <v>5</v>
      </c>
      <c r="AG46" s="145">
        <v>2</v>
      </c>
      <c r="AH46" s="145">
        <v>1</v>
      </c>
      <c r="AI46" s="145">
        <v>5</v>
      </c>
      <c r="AJ46" s="145">
        <v>3</v>
      </c>
      <c r="AK46" s="145">
        <v>3</v>
      </c>
      <c r="AL46" s="145">
        <v>1</v>
      </c>
      <c r="AM46" s="145">
        <v>2</v>
      </c>
      <c r="AN46" s="145">
        <v>1</v>
      </c>
      <c r="AO46" s="145">
        <v>1</v>
      </c>
      <c r="AP46" s="145">
        <v>3</v>
      </c>
      <c r="AQ46" s="145">
        <v>3</v>
      </c>
      <c r="AR46" s="145"/>
    </row>
    <row r="47" spans="1:44" ht="13.2" x14ac:dyDescent="0.25">
      <c r="A47" s="7">
        <v>47</v>
      </c>
      <c r="B47" s="146">
        <v>43048.969399733796</v>
      </c>
      <c r="C47" s="145" t="s">
        <v>735</v>
      </c>
      <c r="D47" s="145" t="s">
        <v>145</v>
      </c>
      <c r="E47" s="145" t="s">
        <v>705</v>
      </c>
      <c r="F47" s="145">
        <v>1</v>
      </c>
      <c r="G47" s="145">
        <v>1</v>
      </c>
      <c r="H47" s="145">
        <v>1</v>
      </c>
      <c r="I47" s="145">
        <v>1</v>
      </c>
      <c r="J47" s="145">
        <v>1</v>
      </c>
      <c r="K47" s="145">
        <v>1</v>
      </c>
      <c r="L47" s="145">
        <v>1</v>
      </c>
      <c r="M47" s="145">
        <v>1</v>
      </c>
      <c r="N47" s="145">
        <v>1</v>
      </c>
      <c r="O47" s="145">
        <v>0</v>
      </c>
      <c r="P47" s="145">
        <v>1</v>
      </c>
      <c r="Q47" s="145">
        <v>1</v>
      </c>
      <c r="R47" s="145">
        <v>1</v>
      </c>
      <c r="S47" s="145">
        <v>0</v>
      </c>
      <c r="T47" s="145">
        <v>1</v>
      </c>
      <c r="U47" s="145">
        <v>4</v>
      </c>
      <c r="V47" s="145">
        <v>3</v>
      </c>
      <c r="W47" s="145">
        <v>4</v>
      </c>
      <c r="X47" s="145">
        <v>2</v>
      </c>
      <c r="Y47" s="145">
        <v>4</v>
      </c>
      <c r="Z47" s="145">
        <v>4</v>
      </c>
      <c r="AA47" s="145">
        <v>3</v>
      </c>
      <c r="AB47" s="145">
        <v>3</v>
      </c>
      <c r="AC47" s="145">
        <v>2</v>
      </c>
      <c r="AD47" s="145">
        <v>5</v>
      </c>
      <c r="AE47" s="145">
        <v>5</v>
      </c>
      <c r="AF47" s="145">
        <v>4</v>
      </c>
      <c r="AG47" s="145">
        <v>5</v>
      </c>
      <c r="AH47" s="145">
        <v>4</v>
      </c>
      <c r="AI47" s="145">
        <v>3</v>
      </c>
      <c r="AJ47" s="145">
        <v>2</v>
      </c>
      <c r="AK47" s="145">
        <v>3</v>
      </c>
      <c r="AL47" s="145">
        <v>4</v>
      </c>
      <c r="AM47" s="145">
        <v>4</v>
      </c>
      <c r="AN47" s="145">
        <v>2</v>
      </c>
      <c r="AO47" s="145">
        <v>2</v>
      </c>
      <c r="AP47" s="145">
        <v>4</v>
      </c>
      <c r="AQ47" s="145">
        <v>5</v>
      </c>
      <c r="AR47" s="145"/>
    </row>
    <row r="48" spans="1:44" ht="13.2" x14ac:dyDescent="0.25">
      <c r="A48" s="7">
        <v>48</v>
      </c>
      <c r="B48" s="146">
        <v>43048.984521724538</v>
      </c>
      <c r="C48" s="145" t="s">
        <v>736</v>
      </c>
      <c r="D48" s="145" t="s">
        <v>145</v>
      </c>
      <c r="E48" s="145" t="s">
        <v>705</v>
      </c>
      <c r="F48" s="145">
        <v>1</v>
      </c>
      <c r="G48" s="145">
        <v>1</v>
      </c>
      <c r="H48" s="145">
        <v>1</v>
      </c>
      <c r="I48" s="145">
        <v>1</v>
      </c>
      <c r="J48" s="145">
        <v>1</v>
      </c>
      <c r="K48" s="145">
        <v>1</v>
      </c>
      <c r="L48" s="145">
        <v>1</v>
      </c>
      <c r="M48" s="145">
        <v>1</v>
      </c>
      <c r="N48" s="145">
        <v>1</v>
      </c>
      <c r="O48" s="145">
        <v>1</v>
      </c>
      <c r="P48" s="145">
        <v>1</v>
      </c>
      <c r="Q48" s="145">
        <v>1</v>
      </c>
      <c r="R48" s="145">
        <v>1</v>
      </c>
      <c r="S48" s="145">
        <v>1</v>
      </c>
      <c r="T48" s="145">
        <v>3</v>
      </c>
      <c r="U48" s="145">
        <v>4</v>
      </c>
      <c r="V48" s="145">
        <v>5</v>
      </c>
      <c r="W48" s="145">
        <v>5</v>
      </c>
      <c r="X48" s="145">
        <v>5</v>
      </c>
      <c r="Y48" s="145">
        <v>4</v>
      </c>
      <c r="Z48" s="145">
        <v>4</v>
      </c>
      <c r="AA48" s="145">
        <v>3</v>
      </c>
      <c r="AB48" s="145">
        <v>3</v>
      </c>
      <c r="AC48" s="145">
        <v>3</v>
      </c>
      <c r="AD48" s="145">
        <v>3</v>
      </c>
      <c r="AE48" s="145">
        <v>5</v>
      </c>
      <c r="AF48" s="145">
        <v>4</v>
      </c>
      <c r="AG48" s="145">
        <v>4</v>
      </c>
      <c r="AH48" s="145">
        <v>4</v>
      </c>
      <c r="AI48" s="145">
        <v>4</v>
      </c>
      <c r="AJ48" s="145">
        <v>3</v>
      </c>
      <c r="AK48" s="145">
        <v>4</v>
      </c>
      <c r="AL48" s="145">
        <v>3</v>
      </c>
      <c r="AM48" s="145">
        <v>4</v>
      </c>
      <c r="AN48" s="145">
        <v>3</v>
      </c>
      <c r="AO48" s="145">
        <v>3</v>
      </c>
      <c r="AP48" s="145">
        <v>3</v>
      </c>
      <c r="AQ48" s="145">
        <v>3</v>
      </c>
      <c r="AR48" s="145"/>
    </row>
    <row r="49" spans="1:44" ht="13.2" x14ac:dyDescent="0.25">
      <c r="A49" s="7">
        <v>49</v>
      </c>
      <c r="B49" s="146">
        <v>43048.987978715275</v>
      </c>
      <c r="C49" s="145" t="s">
        <v>737</v>
      </c>
      <c r="D49" s="145" t="s">
        <v>145</v>
      </c>
      <c r="E49" s="145" t="s">
        <v>705</v>
      </c>
      <c r="F49" s="145">
        <v>1</v>
      </c>
      <c r="G49" s="145">
        <v>1</v>
      </c>
      <c r="H49" s="145">
        <v>1</v>
      </c>
      <c r="I49" s="145">
        <v>1</v>
      </c>
      <c r="J49" s="145">
        <v>1</v>
      </c>
      <c r="K49" s="145">
        <v>0</v>
      </c>
      <c r="L49" s="145">
        <v>1</v>
      </c>
      <c r="M49" s="145">
        <v>1</v>
      </c>
      <c r="N49" s="145">
        <v>1</v>
      </c>
      <c r="O49" s="145">
        <v>1</v>
      </c>
      <c r="P49" s="145">
        <v>1</v>
      </c>
      <c r="Q49" s="145">
        <v>1</v>
      </c>
      <c r="R49" s="145">
        <v>1</v>
      </c>
      <c r="S49" s="145">
        <v>0</v>
      </c>
      <c r="T49" s="145">
        <v>2</v>
      </c>
      <c r="U49" s="145">
        <v>3</v>
      </c>
      <c r="V49" s="145">
        <v>4</v>
      </c>
      <c r="W49" s="145">
        <v>3</v>
      </c>
      <c r="X49" s="145">
        <v>2</v>
      </c>
      <c r="Y49" s="145">
        <v>3</v>
      </c>
      <c r="Z49" s="145">
        <v>2</v>
      </c>
      <c r="AA49" s="145">
        <v>3</v>
      </c>
      <c r="AB49" s="145">
        <v>4</v>
      </c>
      <c r="AC49" s="145">
        <v>2</v>
      </c>
      <c r="AD49" s="145">
        <v>4</v>
      </c>
      <c r="AE49" s="145">
        <v>4</v>
      </c>
      <c r="AF49" s="145">
        <v>3</v>
      </c>
      <c r="AG49" s="145">
        <v>4</v>
      </c>
      <c r="AH49" s="145">
        <v>4</v>
      </c>
      <c r="AI49" s="145">
        <v>3</v>
      </c>
      <c r="AJ49" s="145">
        <v>2</v>
      </c>
      <c r="AK49" s="145">
        <v>2</v>
      </c>
      <c r="AL49" s="145">
        <v>2</v>
      </c>
      <c r="AM49" s="145">
        <v>4</v>
      </c>
      <c r="AN49" s="145">
        <v>2</v>
      </c>
      <c r="AO49" s="145">
        <v>3</v>
      </c>
      <c r="AP49" s="145">
        <v>3</v>
      </c>
      <c r="AQ49" s="145">
        <v>2</v>
      </c>
      <c r="AR49" s="145"/>
    </row>
    <row r="50" spans="1:44" ht="13.2" x14ac:dyDescent="0.25">
      <c r="A50" s="7">
        <v>50</v>
      </c>
      <c r="B50" s="146">
        <v>43048.992385590274</v>
      </c>
      <c r="C50" s="145" t="s">
        <v>738</v>
      </c>
      <c r="D50" s="145" t="s">
        <v>145</v>
      </c>
      <c r="E50" s="145" t="s">
        <v>705</v>
      </c>
      <c r="F50" s="145">
        <v>1</v>
      </c>
      <c r="G50" s="145">
        <v>1</v>
      </c>
      <c r="H50" s="145">
        <v>0</v>
      </c>
      <c r="I50" s="145">
        <v>1</v>
      </c>
      <c r="J50" s="145">
        <v>1</v>
      </c>
      <c r="K50" s="145">
        <v>1</v>
      </c>
      <c r="L50" s="145">
        <v>1</v>
      </c>
      <c r="M50" s="145">
        <v>1</v>
      </c>
      <c r="N50" s="145">
        <v>1</v>
      </c>
      <c r="O50" s="145">
        <v>1</v>
      </c>
      <c r="P50" s="145">
        <v>1</v>
      </c>
      <c r="Q50" s="145">
        <v>1</v>
      </c>
      <c r="R50" s="145">
        <v>1</v>
      </c>
      <c r="S50" s="145">
        <v>1</v>
      </c>
      <c r="T50" s="145">
        <v>4</v>
      </c>
      <c r="U50" s="145">
        <v>5</v>
      </c>
      <c r="V50" s="145">
        <v>5</v>
      </c>
      <c r="W50" s="145">
        <v>5</v>
      </c>
      <c r="X50" s="145">
        <v>4</v>
      </c>
      <c r="Y50" s="145">
        <v>4</v>
      </c>
      <c r="Z50" s="145">
        <v>4</v>
      </c>
      <c r="AA50" s="145">
        <v>4</v>
      </c>
      <c r="AB50" s="145">
        <v>4</v>
      </c>
      <c r="AC50" s="145">
        <v>5</v>
      </c>
      <c r="AD50" s="145">
        <v>5</v>
      </c>
      <c r="AE50" s="145">
        <v>4</v>
      </c>
      <c r="AF50" s="145">
        <v>5</v>
      </c>
      <c r="AG50" s="145">
        <v>5</v>
      </c>
      <c r="AH50" s="145">
        <v>5</v>
      </c>
      <c r="AI50" s="145">
        <v>4</v>
      </c>
      <c r="AJ50" s="145">
        <v>4</v>
      </c>
      <c r="AK50" s="145">
        <v>5</v>
      </c>
      <c r="AL50" s="145">
        <v>4</v>
      </c>
      <c r="AM50" s="145">
        <v>4</v>
      </c>
      <c r="AN50" s="145">
        <v>4</v>
      </c>
      <c r="AO50" s="145">
        <v>3</v>
      </c>
      <c r="AP50" s="145">
        <v>4</v>
      </c>
      <c r="AQ50" s="145">
        <v>4</v>
      </c>
      <c r="AR50" s="145"/>
    </row>
    <row r="51" spans="1:44" ht="13.2" x14ac:dyDescent="0.25">
      <c r="A51" s="7">
        <v>51</v>
      </c>
      <c r="B51" s="146">
        <v>43048.99475430556</v>
      </c>
      <c r="C51" s="145" t="s">
        <v>739</v>
      </c>
      <c r="D51" s="145" t="s">
        <v>145</v>
      </c>
      <c r="E51" s="145" t="s">
        <v>705</v>
      </c>
      <c r="F51" s="145">
        <v>1</v>
      </c>
      <c r="G51" s="145">
        <v>1</v>
      </c>
      <c r="H51" s="145">
        <v>1</v>
      </c>
      <c r="I51" s="145">
        <v>1</v>
      </c>
      <c r="J51" s="145">
        <v>1</v>
      </c>
      <c r="K51" s="145">
        <v>1</v>
      </c>
      <c r="L51" s="145">
        <v>1</v>
      </c>
      <c r="M51" s="145">
        <v>1</v>
      </c>
      <c r="N51" s="145">
        <v>1</v>
      </c>
      <c r="O51" s="145">
        <v>1</v>
      </c>
      <c r="P51" s="145">
        <v>1</v>
      </c>
      <c r="Q51" s="145">
        <v>1</v>
      </c>
      <c r="R51" s="145">
        <v>1</v>
      </c>
      <c r="S51" s="145">
        <v>1</v>
      </c>
      <c r="T51" s="145">
        <v>2</v>
      </c>
      <c r="U51" s="145">
        <v>3</v>
      </c>
      <c r="V51" s="145">
        <v>3</v>
      </c>
      <c r="W51" s="145">
        <v>4</v>
      </c>
      <c r="X51" s="145">
        <v>2</v>
      </c>
      <c r="Y51" s="145">
        <v>4</v>
      </c>
      <c r="Z51" s="145">
        <v>3</v>
      </c>
      <c r="AA51" s="145">
        <v>2</v>
      </c>
      <c r="AB51" s="145">
        <v>2</v>
      </c>
      <c r="AC51" s="145">
        <v>3</v>
      </c>
      <c r="AD51" s="145">
        <v>5</v>
      </c>
      <c r="AE51" s="145">
        <v>4</v>
      </c>
      <c r="AF51" s="145">
        <v>3</v>
      </c>
      <c r="AG51" s="145">
        <v>5</v>
      </c>
      <c r="AH51" s="145">
        <v>3</v>
      </c>
      <c r="AI51" s="145">
        <v>4</v>
      </c>
      <c r="AJ51" s="145">
        <v>3</v>
      </c>
      <c r="AK51" s="145">
        <v>3</v>
      </c>
      <c r="AL51" s="145">
        <v>4</v>
      </c>
      <c r="AM51" s="145">
        <v>3</v>
      </c>
      <c r="AN51" s="145">
        <v>3</v>
      </c>
      <c r="AO51" s="145">
        <v>3</v>
      </c>
      <c r="AP51" s="145">
        <v>4</v>
      </c>
      <c r="AQ51" s="145">
        <v>4</v>
      </c>
      <c r="AR51" s="145"/>
    </row>
    <row r="52" spans="1:44" ht="13.2" x14ac:dyDescent="0.25">
      <c r="A52" s="7">
        <v>52</v>
      </c>
      <c r="B52" s="146">
        <v>43049.052751597221</v>
      </c>
      <c r="C52" s="145" t="s">
        <v>740</v>
      </c>
      <c r="D52" s="145" t="s">
        <v>145</v>
      </c>
      <c r="E52" s="145" t="s">
        <v>705</v>
      </c>
      <c r="F52" s="145">
        <v>1</v>
      </c>
      <c r="G52" s="145">
        <v>1</v>
      </c>
      <c r="H52" s="145">
        <v>1</v>
      </c>
      <c r="I52" s="145">
        <v>1</v>
      </c>
      <c r="J52" s="145">
        <v>1</v>
      </c>
      <c r="K52" s="145">
        <v>1</v>
      </c>
      <c r="L52" s="145">
        <v>1</v>
      </c>
      <c r="M52" s="145">
        <v>1</v>
      </c>
      <c r="N52" s="145">
        <v>1</v>
      </c>
      <c r="O52" s="145">
        <v>1</v>
      </c>
      <c r="P52" s="145">
        <v>1</v>
      </c>
      <c r="Q52" s="145">
        <v>1</v>
      </c>
      <c r="R52" s="145">
        <v>1</v>
      </c>
      <c r="S52" s="145">
        <v>1</v>
      </c>
      <c r="T52" s="145">
        <v>3</v>
      </c>
      <c r="U52" s="145">
        <v>3</v>
      </c>
      <c r="V52" s="145">
        <v>4</v>
      </c>
      <c r="W52" s="145">
        <v>4</v>
      </c>
      <c r="X52" s="145">
        <v>4</v>
      </c>
      <c r="Y52" s="145">
        <v>4</v>
      </c>
      <c r="Z52" s="145">
        <v>4</v>
      </c>
      <c r="AA52" s="145">
        <v>4</v>
      </c>
      <c r="AB52" s="145">
        <v>4</v>
      </c>
      <c r="AC52" s="145">
        <v>4</v>
      </c>
      <c r="AD52" s="145">
        <v>4</v>
      </c>
      <c r="AE52" s="145">
        <v>4</v>
      </c>
      <c r="AF52" s="145">
        <v>4</v>
      </c>
      <c r="AG52" s="145">
        <v>4</v>
      </c>
      <c r="AH52" s="145">
        <v>4</v>
      </c>
      <c r="AI52" s="145">
        <v>4</v>
      </c>
      <c r="AJ52" s="145">
        <v>4</v>
      </c>
      <c r="AK52" s="145">
        <v>4</v>
      </c>
      <c r="AL52" s="145">
        <v>4</v>
      </c>
      <c r="AM52" s="145">
        <v>4</v>
      </c>
      <c r="AN52" s="145">
        <v>3</v>
      </c>
      <c r="AO52" s="145">
        <v>4</v>
      </c>
      <c r="AP52" s="145">
        <v>4</v>
      </c>
      <c r="AQ52" s="145">
        <v>4</v>
      </c>
      <c r="AR52" s="145"/>
    </row>
    <row r="53" spans="1:44" ht="13.2" x14ac:dyDescent="0.25">
      <c r="A53" s="7">
        <v>53</v>
      </c>
      <c r="B53" s="146">
        <v>43049.170581261569</v>
      </c>
      <c r="C53" s="145" t="s">
        <v>741</v>
      </c>
      <c r="D53" s="145" t="s">
        <v>152</v>
      </c>
      <c r="E53" s="145" t="s">
        <v>705</v>
      </c>
      <c r="F53" s="145">
        <v>1</v>
      </c>
      <c r="G53" s="145">
        <v>1</v>
      </c>
      <c r="H53" s="145">
        <v>0</v>
      </c>
      <c r="I53" s="145">
        <v>1</v>
      </c>
      <c r="J53" s="145">
        <v>1</v>
      </c>
      <c r="K53" s="145">
        <v>1</v>
      </c>
      <c r="L53" s="145">
        <v>1</v>
      </c>
      <c r="M53" s="145">
        <v>1</v>
      </c>
      <c r="N53" s="145">
        <v>1</v>
      </c>
      <c r="O53" s="145">
        <v>0</v>
      </c>
      <c r="P53" s="145">
        <v>0</v>
      </c>
      <c r="Q53" s="145">
        <v>1</v>
      </c>
      <c r="R53" s="145">
        <v>1</v>
      </c>
      <c r="S53" s="145">
        <v>0</v>
      </c>
      <c r="T53" s="145">
        <v>4</v>
      </c>
      <c r="U53" s="145">
        <v>4</v>
      </c>
      <c r="V53" s="145">
        <v>5</v>
      </c>
      <c r="W53" s="145">
        <v>5</v>
      </c>
      <c r="X53" s="145">
        <v>4</v>
      </c>
      <c r="Y53" s="145">
        <v>4</v>
      </c>
      <c r="Z53" s="145">
        <v>4</v>
      </c>
      <c r="AA53" s="145">
        <v>4</v>
      </c>
      <c r="AB53" s="145">
        <v>4</v>
      </c>
      <c r="AC53" s="145">
        <v>2</v>
      </c>
      <c r="AD53" s="145">
        <v>4</v>
      </c>
      <c r="AE53" s="145">
        <v>4</v>
      </c>
      <c r="AF53" s="145">
        <v>4</v>
      </c>
      <c r="AG53" s="145">
        <v>4</v>
      </c>
      <c r="AH53" s="145">
        <v>4</v>
      </c>
      <c r="AI53" s="145">
        <v>4</v>
      </c>
      <c r="AJ53" s="145">
        <v>4</v>
      </c>
      <c r="AK53" s="145">
        <v>4</v>
      </c>
      <c r="AL53" s="145">
        <v>4</v>
      </c>
      <c r="AM53" s="145">
        <v>4</v>
      </c>
      <c r="AN53" s="145">
        <v>4</v>
      </c>
      <c r="AO53" s="145">
        <v>3</v>
      </c>
      <c r="AP53" s="145">
        <v>4</v>
      </c>
      <c r="AQ53" s="145">
        <v>4</v>
      </c>
      <c r="AR53" s="145"/>
    </row>
    <row r="54" spans="1:44" ht="13.2" x14ac:dyDescent="0.25">
      <c r="A54" s="7">
        <v>54</v>
      </c>
      <c r="B54" s="146">
        <v>43049.173879745373</v>
      </c>
      <c r="C54" s="145" t="s">
        <v>742</v>
      </c>
      <c r="D54" s="145" t="s">
        <v>145</v>
      </c>
      <c r="E54" s="145" t="s">
        <v>705</v>
      </c>
      <c r="F54" s="145">
        <v>1</v>
      </c>
      <c r="G54" s="145">
        <v>1</v>
      </c>
      <c r="H54" s="145">
        <v>1</v>
      </c>
      <c r="I54" s="145">
        <v>1</v>
      </c>
      <c r="J54" s="145">
        <v>1</v>
      </c>
      <c r="K54" s="145">
        <v>1</v>
      </c>
      <c r="L54" s="145">
        <v>1</v>
      </c>
      <c r="M54" s="145">
        <v>0</v>
      </c>
      <c r="N54" s="145">
        <v>0</v>
      </c>
      <c r="O54" s="145">
        <v>0</v>
      </c>
      <c r="P54" s="145">
        <v>1</v>
      </c>
      <c r="Q54" s="145">
        <v>1</v>
      </c>
      <c r="R54" s="145">
        <v>1</v>
      </c>
      <c r="S54" s="145">
        <v>1</v>
      </c>
      <c r="T54" s="145">
        <v>5</v>
      </c>
      <c r="U54" s="145">
        <v>3</v>
      </c>
      <c r="V54" s="145">
        <v>4</v>
      </c>
      <c r="W54" s="145">
        <v>4</v>
      </c>
      <c r="X54" s="145">
        <v>3</v>
      </c>
      <c r="Y54" s="145">
        <v>3</v>
      </c>
      <c r="Z54" s="145">
        <v>3</v>
      </c>
      <c r="AA54" s="145">
        <v>3</v>
      </c>
      <c r="AB54" s="145">
        <v>4</v>
      </c>
      <c r="AC54" s="145">
        <v>4</v>
      </c>
      <c r="AD54" s="145">
        <v>4</v>
      </c>
      <c r="AE54" s="145">
        <v>4</v>
      </c>
      <c r="AF54" s="145">
        <v>3</v>
      </c>
      <c r="AG54" s="145">
        <v>4</v>
      </c>
      <c r="AH54" s="145">
        <v>5</v>
      </c>
      <c r="AI54" s="145">
        <v>4</v>
      </c>
      <c r="AJ54" s="145">
        <v>3</v>
      </c>
      <c r="AK54" s="145">
        <v>3</v>
      </c>
      <c r="AL54" s="145">
        <v>3</v>
      </c>
      <c r="AM54" s="145">
        <v>5</v>
      </c>
      <c r="AN54" s="145">
        <v>5</v>
      </c>
      <c r="AO54" s="145">
        <v>4</v>
      </c>
      <c r="AP54" s="145">
        <v>3</v>
      </c>
      <c r="AQ54" s="145">
        <v>4</v>
      </c>
      <c r="AR54" s="145"/>
    </row>
    <row r="55" spans="1:44" ht="13.2" x14ac:dyDescent="0.25">
      <c r="A55" s="7">
        <v>55</v>
      </c>
      <c r="B55" s="146">
        <v>43049.197630902781</v>
      </c>
      <c r="C55" s="145" t="s">
        <v>743</v>
      </c>
      <c r="D55" s="145" t="s">
        <v>145</v>
      </c>
      <c r="E55" s="145" t="s">
        <v>705</v>
      </c>
      <c r="F55" s="145">
        <v>1</v>
      </c>
      <c r="G55" s="145">
        <v>1</v>
      </c>
      <c r="H55" s="145">
        <v>1</v>
      </c>
      <c r="I55" s="145">
        <v>1</v>
      </c>
      <c r="J55" s="145">
        <v>1</v>
      </c>
      <c r="K55" s="145">
        <v>1</v>
      </c>
      <c r="L55" s="145">
        <v>1</v>
      </c>
      <c r="M55" s="145">
        <v>1</v>
      </c>
      <c r="N55" s="145">
        <v>1</v>
      </c>
      <c r="O55" s="145">
        <v>1</v>
      </c>
      <c r="P55" s="145">
        <v>1</v>
      </c>
      <c r="Q55" s="145">
        <v>1</v>
      </c>
      <c r="R55" s="145">
        <v>1</v>
      </c>
      <c r="S55" s="145">
        <v>1</v>
      </c>
      <c r="T55" s="145">
        <v>4</v>
      </c>
      <c r="U55" s="145">
        <v>4</v>
      </c>
      <c r="V55" s="145">
        <v>4</v>
      </c>
      <c r="W55" s="145">
        <v>4</v>
      </c>
      <c r="X55" s="145">
        <v>3</v>
      </c>
      <c r="Y55" s="145">
        <v>4</v>
      </c>
      <c r="Z55" s="145">
        <v>4</v>
      </c>
      <c r="AA55" s="145">
        <v>3</v>
      </c>
      <c r="AB55" s="145">
        <v>4</v>
      </c>
      <c r="AC55" s="145">
        <v>4</v>
      </c>
      <c r="AD55" s="145">
        <v>4</v>
      </c>
      <c r="AE55" s="145">
        <v>4</v>
      </c>
      <c r="AF55" s="145">
        <v>3</v>
      </c>
      <c r="AG55" s="145">
        <v>4</v>
      </c>
      <c r="AH55" s="145">
        <v>4</v>
      </c>
      <c r="AI55" s="145">
        <v>4</v>
      </c>
      <c r="AJ55" s="145">
        <v>4</v>
      </c>
      <c r="AK55" s="145">
        <v>4</v>
      </c>
      <c r="AL55" s="145">
        <v>4</v>
      </c>
      <c r="AM55" s="145">
        <v>4</v>
      </c>
      <c r="AN55" s="145">
        <v>4</v>
      </c>
      <c r="AO55" s="145">
        <v>3</v>
      </c>
      <c r="AP55" s="145">
        <v>4</v>
      </c>
      <c r="AQ55" s="145">
        <v>4</v>
      </c>
      <c r="AR55" s="145"/>
    </row>
    <row r="56" spans="1:44" ht="13.2" x14ac:dyDescent="0.25">
      <c r="A56" s="7">
        <v>56</v>
      </c>
      <c r="B56" s="146">
        <v>43049.22194231482</v>
      </c>
      <c r="D56" s="145" t="s">
        <v>145</v>
      </c>
      <c r="E56" s="145" t="s">
        <v>705</v>
      </c>
      <c r="F56" s="145">
        <v>1</v>
      </c>
      <c r="G56" s="145">
        <v>1</v>
      </c>
      <c r="H56" s="145">
        <v>0</v>
      </c>
      <c r="I56" s="145">
        <v>1</v>
      </c>
      <c r="J56" s="145">
        <v>1</v>
      </c>
      <c r="K56" s="145">
        <v>0</v>
      </c>
      <c r="L56" s="145">
        <v>1</v>
      </c>
      <c r="M56" s="145">
        <v>1</v>
      </c>
      <c r="N56" s="145">
        <v>0</v>
      </c>
      <c r="O56" s="145">
        <v>1</v>
      </c>
      <c r="P56" s="145">
        <v>0</v>
      </c>
      <c r="Q56" s="145">
        <v>1</v>
      </c>
      <c r="R56" s="145">
        <v>0</v>
      </c>
      <c r="S56" s="145">
        <v>0</v>
      </c>
      <c r="T56" s="145">
        <v>2</v>
      </c>
      <c r="U56" s="145">
        <v>3</v>
      </c>
      <c r="V56" s="145">
        <v>4</v>
      </c>
      <c r="W56" s="145">
        <v>3</v>
      </c>
      <c r="X56" s="145">
        <v>4</v>
      </c>
      <c r="Y56" s="145">
        <v>4</v>
      </c>
      <c r="Z56" s="145">
        <v>3</v>
      </c>
      <c r="AA56" s="145">
        <v>3</v>
      </c>
      <c r="AB56" s="145">
        <v>3</v>
      </c>
      <c r="AC56" s="145">
        <v>4</v>
      </c>
      <c r="AD56" s="145">
        <v>4</v>
      </c>
      <c r="AE56" s="145">
        <v>4</v>
      </c>
      <c r="AF56" s="145">
        <v>4</v>
      </c>
      <c r="AG56" s="145">
        <v>4</v>
      </c>
      <c r="AH56" s="145">
        <v>5</v>
      </c>
      <c r="AI56" s="145">
        <v>4</v>
      </c>
      <c r="AJ56" s="145">
        <v>4</v>
      </c>
      <c r="AK56" s="145">
        <v>4</v>
      </c>
      <c r="AL56" s="145">
        <v>3</v>
      </c>
      <c r="AM56" s="145">
        <v>4</v>
      </c>
      <c r="AN56" s="145">
        <v>3</v>
      </c>
      <c r="AO56" s="145">
        <v>3</v>
      </c>
      <c r="AP56" s="145">
        <v>3</v>
      </c>
      <c r="AQ56" s="145">
        <v>4</v>
      </c>
      <c r="AR56" s="145"/>
    </row>
    <row r="57" spans="1:44" ht="13.2" x14ac:dyDescent="0.25">
      <c r="A57" s="7">
        <v>57</v>
      </c>
      <c r="B57" s="146">
        <v>43049.226753032402</v>
      </c>
      <c r="D57" s="145" t="s">
        <v>145</v>
      </c>
      <c r="E57" s="145" t="s">
        <v>705</v>
      </c>
      <c r="F57" s="145">
        <v>1</v>
      </c>
      <c r="G57" s="145">
        <v>1</v>
      </c>
      <c r="H57" s="145">
        <v>0</v>
      </c>
      <c r="I57" s="145">
        <v>1</v>
      </c>
      <c r="J57" s="145">
        <v>1</v>
      </c>
      <c r="K57" s="145">
        <v>1</v>
      </c>
      <c r="L57" s="145">
        <v>1</v>
      </c>
      <c r="M57" s="145">
        <v>1</v>
      </c>
      <c r="N57" s="145">
        <v>1</v>
      </c>
      <c r="O57" s="145">
        <v>1</v>
      </c>
      <c r="P57" s="145">
        <v>1</v>
      </c>
      <c r="Q57" s="145">
        <v>1</v>
      </c>
      <c r="R57" s="145">
        <v>1</v>
      </c>
      <c r="S57" s="145">
        <v>1</v>
      </c>
      <c r="T57" s="145">
        <v>5</v>
      </c>
      <c r="U57" s="145">
        <v>4</v>
      </c>
      <c r="V57" s="145">
        <v>4</v>
      </c>
      <c r="W57" s="145">
        <v>4</v>
      </c>
      <c r="X57" s="145">
        <v>4</v>
      </c>
      <c r="Y57" s="145">
        <v>4</v>
      </c>
      <c r="Z57" s="145">
        <v>4</v>
      </c>
      <c r="AA57" s="145">
        <v>4</v>
      </c>
      <c r="AB57" s="145">
        <v>4</v>
      </c>
      <c r="AC57" s="145">
        <v>4</v>
      </c>
      <c r="AD57" s="145">
        <v>4</v>
      </c>
      <c r="AE57" s="145">
        <v>4</v>
      </c>
      <c r="AF57" s="145">
        <v>4</v>
      </c>
      <c r="AG57" s="145">
        <v>4</v>
      </c>
      <c r="AH57" s="145">
        <v>4</v>
      </c>
      <c r="AI57" s="145">
        <v>4</v>
      </c>
      <c r="AJ57" s="145">
        <v>4</v>
      </c>
      <c r="AK57" s="145">
        <v>4</v>
      </c>
      <c r="AL57" s="145">
        <v>4</v>
      </c>
      <c r="AM57" s="145">
        <v>4</v>
      </c>
      <c r="AN57" s="145">
        <v>4</v>
      </c>
      <c r="AO57" s="145">
        <v>4</v>
      </c>
      <c r="AP57" s="145">
        <v>4</v>
      </c>
      <c r="AQ57" s="145">
        <v>4</v>
      </c>
      <c r="AR57" s="145"/>
    </row>
    <row r="58" spans="1:44" ht="13.2" x14ac:dyDescent="0.25">
      <c r="A58" s="7">
        <v>58</v>
      </c>
      <c r="B58" s="146">
        <v>43049.291775694444</v>
      </c>
      <c r="C58" s="145" t="s">
        <v>744</v>
      </c>
      <c r="D58" s="145" t="s">
        <v>152</v>
      </c>
      <c r="E58" s="145" t="s">
        <v>705</v>
      </c>
      <c r="F58" s="145">
        <v>1</v>
      </c>
      <c r="G58" s="145">
        <v>1</v>
      </c>
      <c r="H58" s="145">
        <v>1</v>
      </c>
      <c r="I58" s="145">
        <v>1</v>
      </c>
      <c r="J58" s="145">
        <v>1</v>
      </c>
      <c r="K58" s="145">
        <v>1</v>
      </c>
      <c r="L58" s="145">
        <v>1</v>
      </c>
      <c r="M58" s="145">
        <v>1</v>
      </c>
      <c r="N58" s="145">
        <v>1</v>
      </c>
      <c r="O58" s="145">
        <v>1</v>
      </c>
      <c r="P58" s="145">
        <v>1</v>
      </c>
      <c r="Q58" s="145">
        <v>1</v>
      </c>
      <c r="R58" s="145">
        <v>1</v>
      </c>
      <c r="S58" s="145">
        <v>0</v>
      </c>
      <c r="T58" s="145">
        <v>3</v>
      </c>
      <c r="U58" s="145">
        <v>3</v>
      </c>
      <c r="V58" s="145">
        <v>4</v>
      </c>
      <c r="W58" s="145">
        <v>3</v>
      </c>
      <c r="X58" s="145">
        <v>4</v>
      </c>
      <c r="Y58" s="145">
        <v>3</v>
      </c>
      <c r="Z58" s="145">
        <v>3</v>
      </c>
      <c r="AA58" s="145">
        <v>3</v>
      </c>
      <c r="AB58" s="145">
        <v>3</v>
      </c>
      <c r="AC58" s="145">
        <v>4</v>
      </c>
      <c r="AD58" s="145">
        <v>4</v>
      </c>
      <c r="AE58" s="145">
        <v>4</v>
      </c>
      <c r="AF58" s="145">
        <v>3</v>
      </c>
      <c r="AG58" s="145">
        <v>3</v>
      </c>
      <c r="AH58" s="145">
        <v>3</v>
      </c>
      <c r="AI58" s="145">
        <v>3</v>
      </c>
      <c r="AJ58" s="145">
        <v>3</v>
      </c>
      <c r="AK58" s="145">
        <v>3</v>
      </c>
      <c r="AL58" s="145">
        <v>3</v>
      </c>
      <c r="AM58" s="145">
        <v>3</v>
      </c>
      <c r="AN58" s="145">
        <v>3</v>
      </c>
      <c r="AO58" s="145">
        <v>4</v>
      </c>
      <c r="AP58" s="145">
        <v>4</v>
      </c>
      <c r="AQ58" s="145">
        <v>4</v>
      </c>
      <c r="AR58" s="145"/>
    </row>
    <row r="59" spans="1:44" ht="13.2" x14ac:dyDescent="0.25">
      <c r="A59" s="7">
        <v>59</v>
      </c>
      <c r="B59" s="146">
        <v>43049.294072777775</v>
      </c>
      <c r="C59" s="145" t="s">
        <v>745</v>
      </c>
      <c r="D59" s="145" t="s">
        <v>145</v>
      </c>
      <c r="E59" s="145" t="s">
        <v>705</v>
      </c>
      <c r="F59" s="145">
        <v>1</v>
      </c>
      <c r="G59" s="145">
        <v>1</v>
      </c>
      <c r="H59" s="145">
        <v>0</v>
      </c>
      <c r="I59" s="145">
        <v>1</v>
      </c>
      <c r="J59" s="145">
        <v>1</v>
      </c>
      <c r="K59" s="145">
        <v>1</v>
      </c>
      <c r="L59" s="145">
        <v>1</v>
      </c>
      <c r="M59" s="145">
        <v>1</v>
      </c>
      <c r="N59" s="145">
        <v>1</v>
      </c>
      <c r="O59" s="145">
        <v>1</v>
      </c>
      <c r="P59" s="145">
        <v>1</v>
      </c>
      <c r="Q59" s="145">
        <v>1</v>
      </c>
      <c r="R59" s="145">
        <v>1</v>
      </c>
      <c r="S59" s="145">
        <v>0</v>
      </c>
      <c r="T59" s="145">
        <v>2</v>
      </c>
      <c r="U59" s="145">
        <v>2</v>
      </c>
      <c r="V59" s="145">
        <v>3</v>
      </c>
      <c r="W59" s="145">
        <v>2</v>
      </c>
      <c r="X59" s="145">
        <v>2</v>
      </c>
      <c r="Y59" s="145">
        <v>4</v>
      </c>
      <c r="Z59" s="145">
        <v>4</v>
      </c>
      <c r="AA59" s="145">
        <v>2</v>
      </c>
      <c r="AB59" s="145">
        <v>3</v>
      </c>
      <c r="AC59" s="145">
        <v>4</v>
      </c>
      <c r="AD59" s="145">
        <v>4</v>
      </c>
      <c r="AE59" s="145">
        <v>4</v>
      </c>
      <c r="AF59" s="145">
        <v>3</v>
      </c>
      <c r="AG59" s="145">
        <v>4</v>
      </c>
      <c r="AH59" s="145">
        <v>4</v>
      </c>
      <c r="AI59" s="145">
        <v>4</v>
      </c>
      <c r="AJ59" s="145">
        <v>3</v>
      </c>
      <c r="AK59" s="145">
        <v>3</v>
      </c>
      <c r="AL59" s="145">
        <v>3</v>
      </c>
      <c r="AM59" s="145">
        <v>3</v>
      </c>
      <c r="AN59" s="145">
        <v>3</v>
      </c>
      <c r="AO59" s="145">
        <v>3</v>
      </c>
      <c r="AP59" s="145">
        <v>3</v>
      </c>
      <c r="AQ59" s="145">
        <v>4</v>
      </c>
      <c r="AR59" s="145"/>
    </row>
    <row r="60" spans="1:44" ht="13.2" x14ac:dyDescent="0.25">
      <c r="A60" s="7">
        <v>60</v>
      </c>
      <c r="B60" s="146">
        <v>43049.321618263886</v>
      </c>
      <c r="C60" s="145" t="s">
        <v>746</v>
      </c>
      <c r="D60" s="145" t="s">
        <v>145</v>
      </c>
      <c r="E60" s="145" t="s">
        <v>705</v>
      </c>
      <c r="F60" s="145">
        <v>1</v>
      </c>
      <c r="G60" s="145">
        <v>1</v>
      </c>
      <c r="H60" s="145">
        <v>1</v>
      </c>
      <c r="I60" s="145">
        <v>1</v>
      </c>
      <c r="J60" s="145">
        <v>1</v>
      </c>
      <c r="K60" s="145">
        <v>1</v>
      </c>
      <c r="L60" s="145">
        <v>1</v>
      </c>
      <c r="M60" s="145">
        <v>1</v>
      </c>
      <c r="N60" s="145">
        <v>1</v>
      </c>
      <c r="O60" s="145">
        <v>1</v>
      </c>
      <c r="P60" s="145">
        <v>1</v>
      </c>
      <c r="Q60" s="145">
        <v>1</v>
      </c>
      <c r="R60" s="145">
        <v>1</v>
      </c>
      <c r="S60" s="145">
        <v>1</v>
      </c>
      <c r="T60" s="145">
        <v>2</v>
      </c>
      <c r="U60" s="145">
        <v>3</v>
      </c>
      <c r="V60" s="145">
        <v>4</v>
      </c>
      <c r="W60" s="145">
        <v>4</v>
      </c>
      <c r="X60" s="145">
        <v>4</v>
      </c>
      <c r="Y60" s="145">
        <v>3</v>
      </c>
      <c r="Z60" s="145">
        <v>4</v>
      </c>
      <c r="AA60" s="145">
        <v>4</v>
      </c>
      <c r="AB60" s="145">
        <v>4</v>
      </c>
      <c r="AC60" s="145">
        <v>3</v>
      </c>
      <c r="AD60" s="145">
        <v>4</v>
      </c>
      <c r="AE60" s="145">
        <v>5</v>
      </c>
      <c r="AF60" s="145">
        <v>3</v>
      </c>
      <c r="AG60" s="145">
        <v>5</v>
      </c>
      <c r="AH60" s="145">
        <v>3</v>
      </c>
      <c r="AI60" s="145">
        <v>4</v>
      </c>
      <c r="AJ60" s="145">
        <v>4</v>
      </c>
      <c r="AK60" s="145">
        <v>4</v>
      </c>
      <c r="AL60" s="145">
        <v>3</v>
      </c>
      <c r="AM60" s="145">
        <v>4</v>
      </c>
      <c r="AN60" s="145">
        <v>3</v>
      </c>
      <c r="AO60" s="145">
        <v>4</v>
      </c>
      <c r="AP60" s="145">
        <v>4</v>
      </c>
      <c r="AQ60" s="145">
        <v>4</v>
      </c>
      <c r="AR60" s="145"/>
    </row>
    <row r="61" spans="1:44" ht="13.2" x14ac:dyDescent="0.25">
      <c r="A61" s="7">
        <v>61</v>
      </c>
      <c r="B61" s="146">
        <v>43051.499311585649</v>
      </c>
      <c r="C61" s="145" t="s">
        <v>747</v>
      </c>
      <c r="D61" s="145" t="s">
        <v>145</v>
      </c>
      <c r="E61" s="145" t="s">
        <v>705</v>
      </c>
      <c r="F61" s="145">
        <v>1</v>
      </c>
      <c r="G61" s="145">
        <v>1</v>
      </c>
      <c r="H61" s="145">
        <v>1</v>
      </c>
      <c r="I61" s="145">
        <v>1</v>
      </c>
      <c r="J61" s="145">
        <v>1</v>
      </c>
      <c r="K61" s="145">
        <v>1</v>
      </c>
      <c r="L61" s="145">
        <v>1</v>
      </c>
      <c r="M61" s="145">
        <v>1</v>
      </c>
      <c r="N61" s="145">
        <v>1</v>
      </c>
      <c r="O61" s="145">
        <v>1</v>
      </c>
      <c r="P61" s="145">
        <v>1</v>
      </c>
      <c r="Q61" s="145">
        <v>1</v>
      </c>
      <c r="R61" s="145">
        <v>1</v>
      </c>
      <c r="S61" s="145">
        <v>1</v>
      </c>
      <c r="T61" s="145">
        <v>3</v>
      </c>
      <c r="U61" s="145">
        <v>5</v>
      </c>
      <c r="V61" s="145">
        <v>4</v>
      </c>
      <c r="W61" s="145">
        <v>5</v>
      </c>
      <c r="X61" s="145">
        <v>3</v>
      </c>
      <c r="Y61" s="145">
        <v>4</v>
      </c>
      <c r="Z61" s="145">
        <v>4</v>
      </c>
      <c r="AA61" s="145">
        <v>4</v>
      </c>
      <c r="AB61" s="145">
        <v>4</v>
      </c>
      <c r="AC61" s="145">
        <v>4</v>
      </c>
      <c r="AD61" s="145">
        <v>5</v>
      </c>
      <c r="AE61" s="145">
        <v>5</v>
      </c>
      <c r="AF61" s="145">
        <v>4</v>
      </c>
      <c r="AG61" s="145">
        <v>4</v>
      </c>
      <c r="AH61" s="145">
        <v>4</v>
      </c>
      <c r="AI61" s="145">
        <v>4</v>
      </c>
      <c r="AJ61" s="145">
        <v>5</v>
      </c>
      <c r="AK61" s="145">
        <v>4</v>
      </c>
      <c r="AL61" s="145">
        <v>5</v>
      </c>
      <c r="AM61" s="145">
        <v>5</v>
      </c>
      <c r="AN61" s="145">
        <v>5</v>
      </c>
      <c r="AO61" s="145">
        <v>5</v>
      </c>
      <c r="AP61" s="145">
        <v>4</v>
      </c>
      <c r="AQ61" s="145">
        <v>4</v>
      </c>
      <c r="AR61" s="145"/>
    </row>
    <row r="62" spans="1:44" ht="13.2" x14ac:dyDescent="0.25">
      <c r="A62" s="7">
        <v>62</v>
      </c>
      <c r="B62" s="146">
        <v>43052.366239039351</v>
      </c>
      <c r="C62" s="145" t="s">
        <v>748</v>
      </c>
      <c r="D62" s="145" t="s">
        <v>145</v>
      </c>
      <c r="E62" s="145" t="s">
        <v>705</v>
      </c>
      <c r="F62" s="145">
        <v>1</v>
      </c>
      <c r="G62" s="145">
        <v>1</v>
      </c>
      <c r="H62" s="145">
        <v>1</v>
      </c>
      <c r="I62" s="145">
        <v>1</v>
      </c>
      <c r="J62" s="145">
        <v>1</v>
      </c>
      <c r="K62" s="145">
        <v>1</v>
      </c>
      <c r="L62" s="145">
        <v>1</v>
      </c>
      <c r="M62" s="145">
        <v>1</v>
      </c>
      <c r="N62" s="145">
        <v>1</v>
      </c>
      <c r="O62" s="145">
        <v>0</v>
      </c>
      <c r="P62" s="145">
        <v>0</v>
      </c>
      <c r="Q62" s="145">
        <v>1</v>
      </c>
      <c r="R62" s="145">
        <v>1</v>
      </c>
      <c r="S62" s="145">
        <v>0</v>
      </c>
      <c r="T62" s="145">
        <v>4</v>
      </c>
      <c r="U62" s="145">
        <v>3</v>
      </c>
      <c r="V62" s="145">
        <v>4</v>
      </c>
      <c r="W62" s="145">
        <v>4</v>
      </c>
      <c r="X62" s="145">
        <v>2</v>
      </c>
      <c r="Y62" s="145">
        <v>4</v>
      </c>
      <c r="Z62" s="145">
        <v>3</v>
      </c>
      <c r="AA62" s="145">
        <v>3</v>
      </c>
      <c r="AB62" s="145">
        <v>3</v>
      </c>
      <c r="AC62" s="145">
        <v>2</v>
      </c>
      <c r="AD62" s="145">
        <v>3</v>
      </c>
      <c r="AE62" s="145">
        <v>4</v>
      </c>
      <c r="AF62" s="145">
        <v>4</v>
      </c>
      <c r="AG62" s="145">
        <v>3</v>
      </c>
      <c r="AH62" s="145">
        <v>3</v>
      </c>
      <c r="AI62" s="145">
        <v>3</v>
      </c>
      <c r="AJ62" s="145">
        <v>3</v>
      </c>
      <c r="AK62" s="145">
        <v>4</v>
      </c>
      <c r="AL62" s="145">
        <v>4</v>
      </c>
      <c r="AM62" s="145">
        <v>4</v>
      </c>
      <c r="AN62" s="145">
        <v>4</v>
      </c>
      <c r="AO62" s="145">
        <v>4</v>
      </c>
      <c r="AP62" s="145">
        <v>4</v>
      </c>
      <c r="AQ62" s="145">
        <v>4</v>
      </c>
      <c r="AR62" s="145"/>
    </row>
    <row r="63" spans="1:44" ht="13.2" x14ac:dyDescent="0.25">
      <c r="A63" s="7">
        <v>63</v>
      </c>
      <c r="B63" s="146">
        <v>43054.774528229165</v>
      </c>
      <c r="D63" s="145" t="s">
        <v>145</v>
      </c>
      <c r="E63" s="145" t="s">
        <v>705</v>
      </c>
      <c r="F63" s="145">
        <v>1</v>
      </c>
      <c r="G63" s="145">
        <v>1</v>
      </c>
      <c r="H63" s="145">
        <v>0</v>
      </c>
      <c r="I63" s="145">
        <v>1</v>
      </c>
      <c r="J63" s="145">
        <v>1</v>
      </c>
      <c r="K63" s="145">
        <v>1</v>
      </c>
      <c r="L63" s="145">
        <v>0</v>
      </c>
      <c r="M63" s="145">
        <v>0</v>
      </c>
      <c r="N63" s="145">
        <v>0</v>
      </c>
      <c r="O63" s="145">
        <v>1</v>
      </c>
      <c r="P63" s="145">
        <v>1</v>
      </c>
      <c r="Q63" s="145">
        <v>1</v>
      </c>
      <c r="R63" s="145">
        <v>1</v>
      </c>
      <c r="S63" s="145">
        <v>0</v>
      </c>
      <c r="T63" s="145">
        <v>4</v>
      </c>
      <c r="U63" s="145">
        <v>3</v>
      </c>
      <c r="V63" s="145">
        <v>3</v>
      </c>
      <c r="W63" s="145">
        <v>3</v>
      </c>
      <c r="X63" s="145">
        <v>1</v>
      </c>
      <c r="Y63" s="145">
        <v>2</v>
      </c>
      <c r="Z63" s="145">
        <v>2</v>
      </c>
      <c r="AA63" s="145">
        <v>2</v>
      </c>
      <c r="AB63" s="145">
        <v>1</v>
      </c>
      <c r="AC63" s="145">
        <v>4</v>
      </c>
      <c r="AD63" s="145">
        <v>4</v>
      </c>
      <c r="AE63" s="145">
        <v>4</v>
      </c>
      <c r="AF63" s="145">
        <v>1</v>
      </c>
      <c r="AG63" s="145">
        <v>3</v>
      </c>
      <c r="AH63" s="145">
        <v>3</v>
      </c>
      <c r="AI63" s="145">
        <v>3</v>
      </c>
      <c r="AJ63" s="145">
        <v>3</v>
      </c>
      <c r="AK63" s="145">
        <v>4</v>
      </c>
      <c r="AL63" s="145">
        <v>3</v>
      </c>
      <c r="AM63" s="145">
        <v>3</v>
      </c>
      <c r="AN63" s="145">
        <v>3</v>
      </c>
      <c r="AO63" s="145">
        <v>3</v>
      </c>
      <c r="AP63" s="145">
        <v>2</v>
      </c>
      <c r="AQ63" s="145">
        <v>3</v>
      </c>
      <c r="AR63" s="145"/>
    </row>
    <row r="64" spans="1:44" ht="13.2" x14ac:dyDescent="0.25">
      <c r="A64" s="7">
        <v>64</v>
      </c>
      <c r="B64" s="146">
        <v>43062.418650694446</v>
      </c>
      <c r="D64" s="145" t="s">
        <v>145</v>
      </c>
      <c r="E64" s="145" t="s">
        <v>749</v>
      </c>
      <c r="F64" s="145">
        <v>1</v>
      </c>
      <c r="G64" s="145">
        <v>0</v>
      </c>
      <c r="H64" s="145">
        <v>1</v>
      </c>
      <c r="I64" s="145">
        <v>1</v>
      </c>
      <c r="J64" s="145">
        <v>1</v>
      </c>
      <c r="K64" s="145">
        <v>1</v>
      </c>
      <c r="L64" s="145">
        <v>1</v>
      </c>
      <c r="M64" s="145">
        <v>1</v>
      </c>
      <c r="N64" s="145">
        <v>1</v>
      </c>
      <c r="O64" s="145">
        <v>1</v>
      </c>
      <c r="P64" s="145">
        <v>1</v>
      </c>
      <c r="Q64" s="145">
        <v>1</v>
      </c>
      <c r="R64" s="145">
        <v>1</v>
      </c>
      <c r="S64" s="145">
        <v>1</v>
      </c>
      <c r="T64" s="145">
        <v>3</v>
      </c>
      <c r="U64" s="145">
        <v>3</v>
      </c>
      <c r="V64" s="145">
        <v>5</v>
      </c>
      <c r="W64" s="145">
        <v>5</v>
      </c>
      <c r="X64" s="145">
        <v>3</v>
      </c>
      <c r="Y64" s="145">
        <v>4</v>
      </c>
      <c r="Z64" s="145">
        <v>3</v>
      </c>
      <c r="AA64" s="145">
        <v>4</v>
      </c>
      <c r="AB64" s="145">
        <v>4</v>
      </c>
      <c r="AC64" s="145">
        <v>4</v>
      </c>
      <c r="AD64" s="145">
        <v>4</v>
      </c>
      <c r="AE64" s="145">
        <v>4</v>
      </c>
      <c r="AF64" s="145">
        <v>4</v>
      </c>
      <c r="AG64" s="145">
        <v>3</v>
      </c>
      <c r="AH64" s="145">
        <v>4</v>
      </c>
      <c r="AI64" s="145">
        <v>5</v>
      </c>
      <c r="AJ64" s="145">
        <v>4</v>
      </c>
      <c r="AK64" s="145">
        <v>5</v>
      </c>
      <c r="AL64" s="145">
        <v>3</v>
      </c>
      <c r="AM64" s="145">
        <v>3</v>
      </c>
      <c r="AN64" s="145">
        <v>3</v>
      </c>
      <c r="AO64" s="145">
        <v>3</v>
      </c>
      <c r="AP64" s="145">
        <v>3</v>
      </c>
      <c r="AQ64" s="145">
        <v>4</v>
      </c>
    </row>
    <row r="65" spans="1:44" ht="13.2" x14ac:dyDescent="0.25">
      <c r="A65" s="7">
        <v>65</v>
      </c>
      <c r="B65" s="146">
        <v>43062.422671273147</v>
      </c>
      <c r="C65" s="145" t="s">
        <v>750</v>
      </c>
      <c r="D65" s="145" t="s">
        <v>145</v>
      </c>
      <c r="E65" s="145" t="s">
        <v>749</v>
      </c>
      <c r="F65" s="145">
        <v>1</v>
      </c>
      <c r="G65" s="145">
        <v>1</v>
      </c>
      <c r="H65" s="145">
        <v>0</v>
      </c>
      <c r="I65" s="145">
        <v>1</v>
      </c>
      <c r="J65" s="145">
        <v>1</v>
      </c>
      <c r="K65" s="145">
        <v>1</v>
      </c>
      <c r="L65" s="145">
        <v>1</v>
      </c>
      <c r="M65" s="145">
        <v>1</v>
      </c>
      <c r="N65" s="145">
        <v>1</v>
      </c>
      <c r="O65" s="145">
        <v>0</v>
      </c>
      <c r="P65" s="145">
        <v>1</v>
      </c>
      <c r="Q65" s="145">
        <v>1</v>
      </c>
      <c r="R65" s="145">
        <v>1</v>
      </c>
      <c r="S65" s="145">
        <v>0</v>
      </c>
      <c r="T65" s="145">
        <v>3</v>
      </c>
      <c r="U65" s="145">
        <v>4</v>
      </c>
      <c r="V65" s="145">
        <v>3</v>
      </c>
      <c r="W65" s="145">
        <v>2</v>
      </c>
      <c r="X65" s="145">
        <v>2</v>
      </c>
      <c r="Y65" s="145">
        <v>3</v>
      </c>
      <c r="Z65" s="145">
        <v>3</v>
      </c>
      <c r="AA65" s="145">
        <v>2</v>
      </c>
      <c r="AB65" s="145">
        <v>3</v>
      </c>
      <c r="AC65" s="145">
        <v>3</v>
      </c>
      <c r="AD65" s="145">
        <v>2</v>
      </c>
      <c r="AE65" s="145">
        <v>4</v>
      </c>
      <c r="AF65" s="145">
        <v>3</v>
      </c>
      <c r="AG65" s="145">
        <v>5</v>
      </c>
      <c r="AH65" s="145">
        <v>5</v>
      </c>
      <c r="AI65" s="145">
        <v>4</v>
      </c>
      <c r="AJ65" s="145">
        <v>2</v>
      </c>
      <c r="AK65" s="145">
        <v>5</v>
      </c>
      <c r="AL65" s="145">
        <v>2</v>
      </c>
      <c r="AM65" s="145">
        <v>3</v>
      </c>
      <c r="AN65" s="145">
        <v>3</v>
      </c>
      <c r="AO65" s="145">
        <v>2</v>
      </c>
      <c r="AP65" s="145">
        <v>2</v>
      </c>
      <c r="AQ65" s="145">
        <v>3</v>
      </c>
      <c r="AR65" s="145" t="s">
        <v>751</v>
      </c>
    </row>
    <row r="66" spans="1:44" ht="13.2" x14ac:dyDescent="0.25">
      <c r="A66" s="7">
        <v>66</v>
      </c>
      <c r="B66" s="146">
        <v>43062.422743784722</v>
      </c>
      <c r="C66" s="145" t="s">
        <v>752</v>
      </c>
      <c r="D66" s="145" t="s">
        <v>152</v>
      </c>
      <c r="E66" s="145" t="s">
        <v>749</v>
      </c>
      <c r="F66" s="145">
        <v>1</v>
      </c>
      <c r="G66" s="145">
        <v>1</v>
      </c>
      <c r="H66" s="145">
        <v>1</v>
      </c>
      <c r="I66" s="145">
        <v>1</v>
      </c>
      <c r="J66" s="145">
        <v>1</v>
      </c>
      <c r="K66" s="145">
        <v>1</v>
      </c>
      <c r="L66" s="145">
        <v>0</v>
      </c>
      <c r="M66" s="145">
        <v>0</v>
      </c>
      <c r="N66" s="145">
        <v>1</v>
      </c>
      <c r="O66" s="145">
        <v>0</v>
      </c>
      <c r="P66" s="145">
        <v>0</v>
      </c>
      <c r="Q66" s="145">
        <v>1</v>
      </c>
      <c r="R66" s="145">
        <v>0</v>
      </c>
      <c r="S66" s="145">
        <v>0</v>
      </c>
      <c r="T66" s="145">
        <v>2</v>
      </c>
      <c r="U66" s="145">
        <v>2</v>
      </c>
      <c r="V66" s="145">
        <v>4</v>
      </c>
      <c r="W66" s="145">
        <v>2</v>
      </c>
      <c r="X66" s="145">
        <v>3</v>
      </c>
      <c r="Y66" s="145">
        <v>2</v>
      </c>
      <c r="Z66" s="145">
        <v>4</v>
      </c>
      <c r="AA66" s="145">
        <v>3</v>
      </c>
      <c r="AB66" s="145">
        <v>3</v>
      </c>
      <c r="AC66" s="145">
        <v>2</v>
      </c>
      <c r="AD66" s="145">
        <v>4</v>
      </c>
      <c r="AE66" s="145">
        <v>4</v>
      </c>
      <c r="AF66" s="145">
        <v>4</v>
      </c>
      <c r="AG66" s="145">
        <v>3</v>
      </c>
      <c r="AH66" s="145">
        <v>3</v>
      </c>
      <c r="AI66" s="145">
        <v>3</v>
      </c>
      <c r="AJ66" s="145">
        <v>3</v>
      </c>
      <c r="AK66" s="145">
        <v>4</v>
      </c>
      <c r="AL66" s="145">
        <v>3</v>
      </c>
      <c r="AM66" s="145">
        <v>5</v>
      </c>
      <c r="AN66" s="145">
        <v>4</v>
      </c>
      <c r="AO66" s="145">
        <v>5</v>
      </c>
      <c r="AP66" s="145">
        <v>4</v>
      </c>
      <c r="AQ66" s="145">
        <v>5</v>
      </c>
      <c r="AR66" s="145" t="s">
        <v>753</v>
      </c>
    </row>
    <row r="67" spans="1:44" ht="13.2" x14ac:dyDescent="0.25">
      <c r="A67" s="7">
        <v>67</v>
      </c>
      <c r="B67" s="146">
        <v>43062.422749039353</v>
      </c>
      <c r="C67" s="145" t="s">
        <v>754</v>
      </c>
      <c r="D67" s="145" t="s">
        <v>145</v>
      </c>
      <c r="E67" s="145" t="s">
        <v>755</v>
      </c>
      <c r="F67" s="145">
        <v>1</v>
      </c>
      <c r="G67" s="145">
        <v>1</v>
      </c>
      <c r="H67" s="145">
        <v>0</v>
      </c>
      <c r="I67" s="145">
        <v>1</v>
      </c>
      <c r="J67" s="145">
        <v>1</v>
      </c>
      <c r="K67" s="145">
        <v>1</v>
      </c>
      <c r="L67" s="145">
        <v>1</v>
      </c>
      <c r="M67" s="145">
        <v>1</v>
      </c>
      <c r="N67" s="145">
        <v>1</v>
      </c>
      <c r="O67" s="145">
        <v>0</v>
      </c>
      <c r="P67" s="145">
        <v>1</v>
      </c>
      <c r="Q67" s="145">
        <v>1</v>
      </c>
      <c r="R67" s="145">
        <v>1</v>
      </c>
      <c r="S67" s="145">
        <v>0</v>
      </c>
      <c r="T67" s="145">
        <v>5</v>
      </c>
      <c r="U67" s="145">
        <v>4</v>
      </c>
      <c r="V67" s="145">
        <v>4</v>
      </c>
      <c r="W67" s="145">
        <v>5</v>
      </c>
      <c r="X67" s="145">
        <v>5</v>
      </c>
      <c r="Y67" s="145">
        <v>5</v>
      </c>
      <c r="Z67" s="145">
        <v>5</v>
      </c>
      <c r="AA67" s="145">
        <v>3</v>
      </c>
      <c r="AB67" s="145">
        <v>4</v>
      </c>
      <c r="AC67" s="145">
        <v>3</v>
      </c>
      <c r="AD67" s="145">
        <v>4</v>
      </c>
      <c r="AE67" s="145">
        <v>4</v>
      </c>
      <c r="AF67" s="145">
        <v>4</v>
      </c>
      <c r="AG67" s="145">
        <v>5</v>
      </c>
      <c r="AH67" s="145">
        <v>5</v>
      </c>
      <c r="AI67" s="145">
        <v>5</v>
      </c>
      <c r="AJ67" s="145">
        <v>5</v>
      </c>
      <c r="AK67" s="145">
        <v>5</v>
      </c>
      <c r="AL67" s="145">
        <v>5</v>
      </c>
      <c r="AM67" s="145">
        <v>5</v>
      </c>
      <c r="AN67" s="145">
        <v>5</v>
      </c>
      <c r="AO67" s="145">
        <v>5</v>
      </c>
      <c r="AP67" s="145">
        <v>5</v>
      </c>
      <c r="AQ67" s="145">
        <v>5</v>
      </c>
      <c r="AR67" s="145" t="s">
        <v>756</v>
      </c>
    </row>
    <row r="68" spans="1:44" ht="13.2" x14ac:dyDescent="0.25">
      <c r="A68" s="7">
        <v>68</v>
      </c>
      <c r="B68" s="146">
        <v>43062.423376620369</v>
      </c>
      <c r="C68" s="145" t="s">
        <v>757</v>
      </c>
      <c r="D68" s="145" t="s">
        <v>152</v>
      </c>
      <c r="E68" s="145" t="s">
        <v>749</v>
      </c>
      <c r="F68" s="145">
        <v>1</v>
      </c>
      <c r="G68" s="145">
        <v>1</v>
      </c>
      <c r="H68" s="145">
        <v>0</v>
      </c>
      <c r="I68" s="145">
        <v>1</v>
      </c>
      <c r="J68" s="145">
        <v>1</v>
      </c>
      <c r="K68" s="145">
        <v>1</v>
      </c>
      <c r="L68" s="145">
        <v>0</v>
      </c>
      <c r="M68" s="145">
        <v>1</v>
      </c>
      <c r="N68" s="145">
        <v>1</v>
      </c>
      <c r="O68" s="145">
        <v>1</v>
      </c>
      <c r="P68" s="145">
        <v>1</v>
      </c>
      <c r="Q68" s="145">
        <v>1</v>
      </c>
      <c r="R68" s="145">
        <v>1</v>
      </c>
      <c r="S68" s="145">
        <v>0</v>
      </c>
      <c r="T68" s="145">
        <v>4</v>
      </c>
      <c r="U68" s="145">
        <v>4</v>
      </c>
      <c r="V68" s="145">
        <v>4</v>
      </c>
      <c r="W68" s="145">
        <v>4</v>
      </c>
      <c r="X68" s="145">
        <v>3</v>
      </c>
      <c r="Y68" s="145">
        <v>4</v>
      </c>
      <c r="Z68" s="145">
        <v>4</v>
      </c>
      <c r="AA68" s="145">
        <v>3</v>
      </c>
      <c r="AB68" s="145">
        <v>3</v>
      </c>
      <c r="AC68" s="145">
        <v>3</v>
      </c>
      <c r="AD68" s="145">
        <v>4</v>
      </c>
      <c r="AE68" s="145">
        <v>4</v>
      </c>
      <c r="AF68" s="145">
        <v>3</v>
      </c>
      <c r="AG68" s="145">
        <v>3</v>
      </c>
      <c r="AH68" s="145">
        <v>4</v>
      </c>
      <c r="AI68" s="145">
        <v>4</v>
      </c>
      <c r="AJ68" s="145">
        <v>5</v>
      </c>
      <c r="AK68" s="145">
        <v>4</v>
      </c>
      <c r="AL68" s="145">
        <v>3</v>
      </c>
      <c r="AM68" s="145">
        <v>3</v>
      </c>
      <c r="AN68" s="145">
        <v>3</v>
      </c>
      <c r="AO68" s="145">
        <v>3</v>
      </c>
      <c r="AP68" s="145">
        <v>3</v>
      </c>
      <c r="AQ68" s="145">
        <v>4</v>
      </c>
      <c r="AR68" s="145" t="s">
        <v>758</v>
      </c>
    </row>
    <row r="69" spans="1:44" ht="13.2" x14ac:dyDescent="0.25">
      <c r="A69" s="7">
        <v>69</v>
      </c>
      <c r="B69" s="146">
        <v>43062.423455370372</v>
      </c>
      <c r="C69" s="145" t="s">
        <v>759</v>
      </c>
      <c r="D69" s="145" t="s">
        <v>145</v>
      </c>
      <c r="E69" s="145" t="s">
        <v>755</v>
      </c>
      <c r="F69" s="145">
        <v>1</v>
      </c>
      <c r="G69" s="145">
        <v>1</v>
      </c>
      <c r="H69" s="145">
        <v>1</v>
      </c>
      <c r="I69" s="145">
        <v>1</v>
      </c>
      <c r="J69" s="145">
        <v>1</v>
      </c>
      <c r="K69" s="145">
        <v>1</v>
      </c>
      <c r="L69" s="145">
        <v>1</v>
      </c>
      <c r="M69" s="145">
        <v>1</v>
      </c>
      <c r="N69" s="145">
        <v>1</v>
      </c>
      <c r="O69" s="145">
        <v>0</v>
      </c>
      <c r="P69" s="145">
        <v>0</v>
      </c>
      <c r="Q69" s="145">
        <v>1</v>
      </c>
      <c r="R69" s="145">
        <v>0</v>
      </c>
      <c r="S69" s="145">
        <v>0</v>
      </c>
      <c r="T69" s="145">
        <v>3</v>
      </c>
      <c r="U69" s="145">
        <v>3</v>
      </c>
      <c r="V69" s="145">
        <v>4</v>
      </c>
      <c r="W69" s="145">
        <v>2</v>
      </c>
      <c r="X69" s="145">
        <v>5</v>
      </c>
      <c r="Y69" s="145">
        <v>3</v>
      </c>
      <c r="Z69" s="145">
        <v>4</v>
      </c>
      <c r="AA69" s="145">
        <v>2</v>
      </c>
      <c r="AB69" s="145">
        <v>1</v>
      </c>
      <c r="AC69" s="145">
        <v>2</v>
      </c>
      <c r="AD69" s="145">
        <v>4</v>
      </c>
      <c r="AE69" s="145">
        <v>3</v>
      </c>
      <c r="AF69" s="145">
        <v>3</v>
      </c>
      <c r="AG69" s="145">
        <v>3</v>
      </c>
      <c r="AH69" s="145">
        <v>4</v>
      </c>
      <c r="AI69" s="145">
        <v>4</v>
      </c>
      <c r="AJ69" s="145">
        <v>2</v>
      </c>
      <c r="AK69" s="145">
        <v>2</v>
      </c>
      <c r="AL69" s="145">
        <v>1</v>
      </c>
      <c r="AM69" s="145">
        <v>3</v>
      </c>
      <c r="AN69" s="145">
        <v>3</v>
      </c>
      <c r="AO69" s="145">
        <v>3</v>
      </c>
      <c r="AP69" s="145">
        <v>2</v>
      </c>
      <c r="AQ69" s="145">
        <v>4</v>
      </c>
      <c r="AR69" s="145">
        <v>85880346848</v>
      </c>
    </row>
    <row r="70" spans="1:44" ht="13.2" x14ac:dyDescent="0.25">
      <c r="A70" s="7">
        <v>70</v>
      </c>
      <c r="B70" s="146">
        <v>43062.424185995369</v>
      </c>
      <c r="C70" s="145" t="s">
        <v>760</v>
      </c>
      <c r="D70" s="145" t="s">
        <v>152</v>
      </c>
      <c r="E70" s="145" t="s">
        <v>755</v>
      </c>
      <c r="F70" s="145">
        <v>1</v>
      </c>
      <c r="G70" s="145">
        <v>1</v>
      </c>
      <c r="H70" s="145">
        <v>0</v>
      </c>
      <c r="I70" s="145">
        <v>1</v>
      </c>
      <c r="J70" s="145">
        <v>1</v>
      </c>
      <c r="K70" s="145">
        <v>1</v>
      </c>
      <c r="L70" s="145">
        <v>1</v>
      </c>
      <c r="M70" s="145">
        <v>1</v>
      </c>
      <c r="N70" s="145">
        <v>1</v>
      </c>
      <c r="O70" s="145">
        <v>1</v>
      </c>
      <c r="P70" s="145">
        <v>1</v>
      </c>
      <c r="Q70" s="145">
        <v>1</v>
      </c>
      <c r="R70" s="145">
        <v>1</v>
      </c>
      <c r="S70" s="145">
        <v>0</v>
      </c>
      <c r="T70" s="145">
        <v>3</v>
      </c>
      <c r="U70" s="145">
        <v>3</v>
      </c>
      <c r="V70" s="145">
        <v>5</v>
      </c>
      <c r="W70" s="145">
        <v>4</v>
      </c>
      <c r="X70" s="145">
        <v>3</v>
      </c>
      <c r="Y70" s="145">
        <v>4</v>
      </c>
      <c r="Z70" s="145">
        <v>4</v>
      </c>
      <c r="AA70" s="145">
        <v>3</v>
      </c>
      <c r="AB70" s="145">
        <v>3</v>
      </c>
      <c r="AC70" s="145">
        <v>3</v>
      </c>
      <c r="AD70" s="145">
        <v>3</v>
      </c>
      <c r="AE70" s="145">
        <v>5</v>
      </c>
      <c r="AF70" s="145">
        <v>4</v>
      </c>
      <c r="AG70" s="145">
        <v>4</v>
      </c>
      <c r="AH70" s="145">
        <v>4</v>
      </c>
      <c r="AI70" s="145">
        <v>4</v>
      </c>
      <c r="AJ70" s="145">
        <v>4</v>
      </c>
      <c r="AK70" s="145">
        <v>4</v>
      </c>
      <c r="AL70" s="145">
        <v>4</v>
      </c>
      <c r="AM70" s="145">
        <v>3</v>
      </c>
      <c r="AN70" s="145">
        <v>3</v>
      </c>
      <c r="AO70" s="145">
        <v>3</v>
      </c>
      <c r="AP70" s="145">
        <v>3</v>
      </c>
      <c r="AQ70" s="145">
        <v>3</v>
      </c>
      <c r="AR70" s="145">
        <v>82367145646</v>
      </c>
    </row>
    <row r="71" spans="1:44" ht="13.2" x14ac:dyDescent="0.25">
      <c r="A71" s="7">
        <v>71</v>
      </c>
      <c r="B71" s="146">
        <v>43062.42419719907</v>
      </c>
      <c r="C71" s="145" t="s">
        <v>761</v>
      </c>
      <c r="D71" s="145" t="s">
        <v>145</v>
      </c>
      <c r="E71" s="145" t="s">
        <v>755</v>
      </c>
      <c r="F71" s="145">
        <v>1</v>
      </c>
      <c r="G71" s="145">
        <v>1</v>
      </c>
      <c r="H71" s="145">
        <v>0</v>
      </c>
      <c r="I71" s="145">
        <v>1</v>
      </c>
      <c r="J71" s="145">
        <v>1</v>
      </c>
      <c r="K71" s="145">
        <v>1</v>
      </c>
      <c r="L71" s="145">
        <v>1</v>
      </c>
      <c r="M71" s="145">
        <v>1</v>
      </c>
      <c r="N71" s="145">
        <v>1</v>
      </c>
      <c r="O71" s="145">
        <v>0</v>
      </c>
      <c r="P71" s="145">
        <v>1</v>
      </c>
      <c r="Q71" s="145">
        <v>1</v>
      </c>
      <c r="R71" s="145">
        <v>1</v>
      </c>
      <c r="S71" s="145">
        <v>0</v>
      </c>
      <c r="T71" s="145">
        <v>2</v>
      </c>
      <c r="U71" s="145">
        <v>4</v>
      </c>
      <c r="V71" s="145">
        <v>5</v>
      </c>
      <c r="W71" s="145">
        <v>4</v>
      </c>
      <c r="X71" s="145">
        <v>3</v>
      </c>
      <c r="Y71" s="145">
        <v>4</v>
      </c>
      <c r="Z71" s="145">
        <v>3</v>
      </c>
      <c r="AA71" s="145">
        <v>4</v>
      </c>
      <c r="AB71" s="145">
        <v>4</v>
      </c>
      <c r="AC71" s="145">
        <v>4</v>
      </c>
      <c r="AD71" s="145">
        <v>4</v>
      </c>
      <c r="AE71" s="145">
        <v>5</v>
      </c>
      <c r="AF71" s="145">
        <v>4</v>
      </c>
      <c r="AG71" s="145">
        <v>4</v>
      </c>
      <c r="AH71" s="145">
        <v>4</v>
      </c>
      <c r="AI71" s="145">
        <v>4</v>
      </c>
      <c r="AJ71" s="145">
        <v>3</v>
      </c>
      <c r="AK71" s="145">
        <v>3</v>
      </c>
      <c r="AL71" s="145">
        <v>3</v>
      </c>
      <c r="AM71" s="145">
        <v>4</v>
      </c>
      <c r="AN71" s="145">
        <v>3</v>
      </c>
      <c r="AO71" s="145">
        <v>3</v>
      </c>
      <c r="AP71" s="145">
        <v>4</v>
      </c>
      <c r="AQ71" s="145">
        <v>4</v>
      </c>
      <c r="AR71" s="145" t="s">
        <v>762</v>
      </c>
    </row>
    <row r="72" spans="1:44" ht="13.2" x14ac:dyDescent="0.25">
      <c r="A72" s="7">
        <v>72</v>
      </c>
      <c r="B72" s="146">
        <v>43062.424413194443</v>
      </c>
      <c r="C72" s="145" t="s">
        <v>763</v>
      </c>
      <c r="D72" s="145" t="s">
        <v>145</v>
      </c>
      <c r="E72" s="145" t="s">
        <v>755</v>
      </c>
      <c r="F72" s="145">
        <v>1</v>
      </c>
      <c r="G72" s="145">
        <v>1</v>
      </c>
      <c r="H72" s="145">
        <v>0</v>
      </c>
      <c r="I72" s="145">
        <v>1</v>
      </c>
      <c r="J72" s="145">
        <v>1</v>
      </c>
      <c r="K72" s="145">
        <v>1</v>
      </c>
      <c r="L72" s="145">
        <v>0</v>
      </c>
      <c r="M72" s="145">
        <v>1</v>
      </c>
      <c r="N72" s="145">
        <v>0</v>
      </c>
      <c r="O72" s="145">
        <v>0</v>
      </c>
      <c r="P72" s="145">
        <v>0</v>
      </c>
      <c r="Q72" s="145">
        <v>0</v>
      </c>
      <c r="R72" s="145">
        <v>0</v>
      </c>
      <c r="S72" s="145">
        <v>0</v>
      </c>
      <c r="T72" s="145">
        <v>2</v>
      </c>
      <c r="U72" s="145">
        <v>4</v>
      </c>
      <c r="V72" s="145">
        <v>5</v>
      </c>
      <c r="W72" s="145">
        <v>4</v>
      </c>
      <c r="X72" s="145">
        <v>4</v>
      </c>
      <c r="Y72" s="145">
        <v>4</v>
      </c>
      <c r="Z72" s="145">
        <v>3</v>
      </c>
      <c r="AA72" s="145">
        <v>2</v>
      </c>
      <c r="AB72" s="145">
        <v>3</v>
      </c>
      <c r="AC72" s="145">
        <v>3</v>
      </c>
      <c r="AD72" s="145">
        <v>5</v>
      </c>
      <c r="AE72" s="145">
        <v>5</v>
      </c>
      <c r="AF72" s="145">
        <v>4</v>
      </c>
      <c r="AG72" s="145">
        <v>5</v>
      </c>
      <c r="AH72" s="145">
        <v>5</v>
      </c>
      <c r="AI72" s="145">
        <v>5</v>
      </c>
      <c r="AJ72" s="145">
        <v>4</v>
      </c>
      <c r="AK72" s="145">
        <v>2</v>
      </c>
      <c r="AL72" s="145">
        <v>4</v>
      </c>
      <c r="AM72" s="145">
        <v>3</v>
      </c>
      <c r="AN72" s="145">
        <v>2</v>
      </c>
      <c r="AO72" s="145">
        <v>4</v>
      </c>
      <c r="AP72" s="145">
        <v>5</v>
      </c>
      <c r="AQ72" s="145">
        <v>5</v>
      </c>
      <c r="AR72" s="145" t="s">
        <v>764</v>
      </c>
    </row>
    <row r="73" spans="1:44" ht="13.2" x14ac:dyDescent="0.25">
      <c r="A73" s="7">
        <v>73</v>
      </c>
      <c r="B73" s="146">
        <v>43062.424995439811</v>
      </c>
      <c r="C73" s="145" t="s">
        <v>765</v>
      </c>
      <c r="D73" s="145" t="s">
        <v>145</v>
      </c>
      <c r="E73" s="145" t="s">
        <v>755</v>
      </c>
      <c r="F73" s="145">
        <v>1</v>
      </c>
      <c r="G73" s="145">
        <v>1</v>
      </c>
      <c r="H73" s="145">
        <v>0</v>
      </c>
      <c r="I73" s="145">
        <v>1</v>
      </c>
      <c r="J73" s="145">
        <v>1</v>
      </c>
      <c r="K73" s="145">
        <v>1</v>
      </c>
      <c r="L73" s="145">
        <v>1</v>
      </c>
      <c r="M73" s="145">
        <v>1</v>
      </c>
      <c r="N73" s="145">
        <v>1</v>
      </c>
      <c r="O73" s="145">
        <v>1</v>
      </c>
      <c r="P73" s="145">
        <v>1</v>
      </c>
      <c r="Q73" s="145">
        <v>1</v>
      </c>
      <c r="R73" s="145">
        <v>1</v>
      </c>
      <c r="S73" s="145">
        <v>0</v>
      </c>
      <c r="T73" s="145">
        <v>2</v>
      </c>
      <c r="U73" s="145">
        <v>3</v>
      </c>
      <c r="V73" s="145">
        <v>5</v>
      </c>
      <c r="W73" s="145">
        <v>4</v>
      </c>
      <c r="X73" s="145">
        <v>3</v>
      </c>
      <c r="Y73" s="145">
        <v>4</v>
      </c>
      <c r="Z73" s="145">
        <v>3</v>
      </c>
      <c r="AA73" s="145">
        <v>3</v>
      </c>
      <c r="AB73" s="145">
        <v>3</v>
      </c>
      <c r="AC73" s="145">
        <v>3</v>
      </c>
      <c r="AD73" s="145">
        <v>3</v>
      </c>
      <c r="AE73" s="145">
        <v>5</v>
      </c>
      <c r="AF73" s="145">
        <v>3</v>
      </c>
      <c r="AG73" s="145">
        <v>3</v>
      </c>
      <c r="AH73" s="145">
        <v>3</v>
      </c>
      <c r="AI73" s="145">
        <v>3</v>
      </c>
      <c r="AJ73" s="145">
        <v>3</v>
      </c>
      <c r="AK73" s="145">
        <v>4</v>
      </c>
      <c r="AL73" s="145">
        <v>3</v>
      </c>
      <c r="AM73" s="145">
        <v>3</v>
      </c>
      <c r="AN73" s="145">
        <v>3</v>
      </c>
      <c r="AO73" s="145">
        <v>3</v>
      </c>
      <c r="AP73" s="145">
        <v>4</v>
      </c>
      <c r="AQ73" s="145">
        <v>3</v>
      </c>
      <c r="AR73" s="145" t="s">
        <v>766</v>
      </c>
    </row>
    <row r="74" spans="1:44" ht="13.2" x14ac:dyDescent="0.25">
      <c r="A74" s="7">
        <v>74</v>
      </c>
      <c r="B74" s="146">
        <v>43062.425064699069</v>
      </c>
      <c r="C74" s="145" t="s">
        <v>767</v>
      </c>
      <c r="D74" s="145" t="s">
        <v>145</v>
      </c>
      <c r="E74" s="145" t="s">
        <v>749</v>
      </c>
      <c r="F74" s="145">
        <v>1</v>
      </c>
      <c r="G74" s="145">
        <v>1</v>
      </c>
      <c r="H74" s="145">
        <v>1</v>
      </c>
      <c r="I74" s="145">
        <v>1</v>
      </c>
      <c r="J74" s="145">
        <v>1</v>
      </c>
      <c r="K74" s="145">
        <v>1</v>
      </c>
      <c r="L74" s="145">
        <v>1</v>
      </c>
      <c r="M74" s="145">
        <v>1</v>
      </c>
      <c r="N74" s="145">
        <v>1</v>
      </c>
      <c r="O74" s="145">
        <v>0</v>
      </c>
      <c r="P74" s="145">
        <v>1</v>
      </c>
      <c r="Q74" s="145">
        <v>0</v>
      </c>
      <c r="R74" s="145">
        <v>0</v>
      </c>
      <c r="S74" s="145">
        <v>0</v>
      </c>
      <c r="T74" s="145">
        <v>3</v>
      </c>
      <c r="U74" s="145">
        <v>3</v>
      </c>
      <c r="V74" s="145">
        <v>5</v>
      </c>
      <c r="W74" s="145">
        <v>3</v>
      </c>
      <c r="X74" s="145">
        <v>5</v>
      </c>
      <c r="Y74" s="145">
        <v>3</v>
      </c>
      <c r="Z74" s="145">
        <v>2</v>
      </c>
      <c r="AA74" s="145">
        <v>3</v>
      </c>
      <c r="AB74" s="145">
        <v>4</v>
      </c>
      <c r="AC74" s="145">
        <v>4</v>
      </c>
      <c r="AD74" s="145">
        <v>4</v>
      </c>
      <c r="AE74" s="145">
        <v>5</v>
      </c>
      <c r="AF74" s="145">
        <v>4</v>
      </c>
      <c r="AG74" s="145">
        <v>3</v>
      </c>
      <c r="AH74" s="145">
        <v>4</v>
      </c>
      <c r="AI74" s="145">
        <v>4</v>
      </c>
      <c r="AJ74" s="145">
        <v>3</v>
      </c>
      <c r="AK74" s="145">
        <v>3</v>
      </c>
      <c r="AL74" s="145">
        <v>2</v>
      </c>
      <c r="AM74" s="145">
        <v>2</v>
      </c>
      <c r="AN74" s="145">
        <v>4</v>
      </c>
      <c r="AO74" s="145">
        <v>3</v>
      </c>
      <c r="AP74" s="145">
        <v>3</v>
      </c>
      <c r="AQ74" s="145">
        <v>5</v>
      </c>
      <c r="AR74" s="145" t="s">
        <v>768</v>
      </c>
    </row>
    <row r="75" spans="1:44" ht="13.2" x14ac:dyDescent="0.25">
      <c r="A75" s="7">
        <v>75</v>
      </c>
      <c r="B75" s="146">
        <v>43062.425707071758</v>
      </c>
      <c r="C75" s="145" t="s">
        <v>769</v>
      </c>
      <c r="D75" s="145" t="s">
        <v>145</v>
      </c>
      <c r="E75" s="145" t="s">
        <v>770</v>
      </c>
      <c r="F75" s="145">
        <v>1</v>
      </c>
      <c r="G75" s="145">
        <v>1</v>
      </c>
      <c r="H75" s="145">
        <v>1</v>
      </c>
      <c r="I75" s="145">
        <v>1</v>
      </c>
      <c r="J75" s="145">
        <v>1</v>
      </c>
      <c r="K75" s="145">
        <v>1</v>
      </c>
      <c r="L75" s="145">
        <v>1</v>
      </c>
      <c r="M75" s="145">
        <v>1</v>
      </c>
      <c r="N75" s="145">
        <v>1</v>
      </c>
      <c r="O75" s="145">
        <v>0</v>
      </c>
      <c r="P75" s="145">
        <v>0</v>
      </c>
      <c r="Q75" s="145">
        <v>1</v>
      </c>
      <c r="R75" s="145">
        <v>1</v>
      </c>
      <c r="S75" s="145">
        <v>0</v>
      </c>
      <c r="T75" s="145">
        <v>5</v>
      </c>
      <c r="U75" s="145">
        <v>4</v>
      </c>
      <c r="V75" s="145">
        <v>5</v>
      </c>
      <c r="W75" s="145">
        <v>4</v>
      </c>
      <c r="X75" s="145">
        <v>4</v>
      </c>
      <c r="Y75" s="145">
        <v>4</v>
      </c>
      <c r="Z75" s="145">
        <v>3</v>
      </c>
      <c r="AA75" s="145">
        <v>3</v>
      </c>
      <c r="AB75" s="145">
        <v>4</v>
      </c>
      <c r="AC75" s="145">
        <v>4</v>
      </c>
      <c r="AD75" s="145">
        <v>5</v>
      </c>
      <c r="AE75" s="145">
        <v>5</v>
      </c>
      <c r="AF75" s="145">
        <v>3</v>
      </c>
      <c r="AG75" s="145">
        <v>4</v>
      </c>
      <c r="AH75" s="145">
        <v>4</v>
      </c>
      <c r="AI75" s="145">
        <v>4</v>
      </c>
      <c r="AJ75" s="145">
        <v>3</v>
      </c>
      <c r="AK75" s="145">
        <v>5</v>
      </c>
      <c r="AL75" s="145">
        <v>3</v>
      </c>
      <c r="AM75" s="145">
        <v>4</v>
      </c>
      <c r="AN75" s="145">
        <v>5</v>
      </c>
      <c r="AO75" s="145">
        <v>3</v>
      </c>
      <c r="AP75" s="145">
        <v>4</v>
      </c>
      <c r="AQ75" s="145">
        <v>4</v>
      </c>
      <c r="AR75" s="145" t="s">
        <v>771</v>
      </c>
    </row>
    <row r="76" spans="1:44" ht="13.2" x14ac:dyDescent="0.25">
      <c r="A76" s="7">
        <v>76</v>
      </c>
      <c r="B76" s="146">
        <v>43062.425818090276</v>
      </c>
      <c r="C76" s="145" t="s">
        <v>772</v>
      </c>
      <c r="D76" s="145" t="s">
        <v>152</v>
      </c>
      <c r="E76" s="145" t="s">
        <v>755</v>
      </c>
      <c r="F76" s="145">
        <v>1</v>
      </c>
      <c r="G76" s="145">
        <v>1</v>
      </c>
      <c r="H76" s="145">
        <v>1</v>
      </c>
      <c r="I76" s="145">
        <v>1</v>
      </c>
      <c r="J76" s="145">
        <v>1</v>
      </c>
      <c r="K76" s="145">
        <v>1</v>
      </c>
      <c r="L76" s="145">
        <v>0</v>
      </c>
      <c r="M76" s="145">
        <v>1</v>
      </c>
      <c r="N76" s="145">
        <v>0</v>
      </c>
      <c r="O76" s="145">
        <v>0</v>
      </c>
      <c r="P76" s="145">
        <v>0</v>
      </c>
      <c r="Q76" s="145">
        <v>1</v>
      </c>
      <c r="R76" s="145">
        <v>0</v>
      </c>
      <c r="S76" s="145">
        <v>0</v>
      </c>
      <c r="T76" s="145">
        <v>4</v>
      </c>
      <c r="U76" s="145">
        <v>4</v>
      </c>
      <c r="V76" s="145">
        <v>3</v>
      </c>
      <c r="W76" s="145">
        <v>4</v>
      </c>
      <c r="X76" s="145">
        <v>4</v>
      </c>
      <c r="Y76" s="145">
        <v>4</v>
      </c>
      <c r="Z76" s="145">
        <v>4</v>
      </c>
      <c r="AA76" s="145">
        <v>3</v>
      </c>
      <c r="AB76" s="145">
        <v>5</v>
      </c>
      <c r="AC76" s="145">
        <v>4</v>
      </c>
      <c r="AD76" s="145">
        <v>4</v>
      </c>
      <c r="AE76" s="145">
        <v>4</v>
      </c>
      <c r="AF76" s="145">
        <v>4</v>
      </c>
      <c r="AG76" s="145">
        <v>3</v>
      </c>
      <c r="AH76" s="145">
        <v>4</v>
      </c>
      <c r="AI76" s="145">
        <v>4</v>
      </c>
      <c r="AJ76" s="145">
        <v>3</v>
      </c>
      <c r="AK76" s="145">
        <v>4</v>
      </c>
      <c r="AL76" s="145">
        <v>1</v>
      </c>
      <c r="AM76" s="145">
        <v>4</v>
      </c>
      <c r="AN76" s="145">
        <v>4</v>
      </c>
      <c r="AO76" s="145">
        <v>4</v>
      </c>
      <c r="AP76" s="145">
        <v>3</v>
      </c>
      <c r="AQ76" s="145">
        <v>4</v>
      </c>
      <c r="AR76" s="145" t="s">
        <v>773</v>
      </c>
    </row>
    <row r="77" spans="1:44" ht="13.2" x14ac:dyDescent="0.25">
      <c r="A77" s="7">
        <v>77</v>
      </c>
      <c r="B77" s="146">
        <v>43062.426604768523</v>
      </c>
      <c r="D77" s="145" t="s">
        <v>145</v>
      </c>
      <c r="E77" s="145" t="s">
        <v>755</v>
      </c>
      <c r="F77" s="145">
        <v>1</v>
      </c>
      <c r="G77" s="145">
        <v>1</v>
      </c>
      <c r="H77" s="145">
        <v>0</v>
      </c>
      <c r="I77" s="145">
        <v>1</v>
      </c>
      <c r="J77" s="145">
        <v>1</v>
      </c>
      <c r="K77" s="145">
        <v>1</v>
      </c>
      <c r="L77" s="145">
        <v>1</v>
      </c>
      <c r="M77" s="145">
        <v>1</v>
      </c>
      <c r="N77" s="145">
        <v>1</v>
      </c>
      <c r="O77" s="145">
        <v>0</v>
      </c>
      <c r="P77" s="145">
        <v>1</v>
      </c>
      <c r="Q77" s="145">
        <v>0</v>
      </c>
      <c r="R77" s="145">
        <v>0</v>
      </c>
      <c r="S77" s="145">
        <v>0</v>
      </c>
      <c r="T77" s="145">
        <v>3</v>
      </c>
      <c r="U77" s="145">
        <v>3</v>
      </c>
      <c r="V77" s="145">
        <v>5</v>
      </c>
      <c r="W77" s="145">
        <v>3</v>
      </c>
      <c r="X77" s="145">
        <v>4</v>
      </c>
      <c r="Y77" s="145">
        <v>3</v>
      </c>
      <c r="Z77" s="145">
        <v>3</v>
      </c>
      <c r="AA77" s="145">
        <v>2</v>
      </c>
      <c r="AB77" s="145">
        <v>4</v>
      </c>
      <c r="AC77" s="145">
        <v>5</v>
      </c>
      <c r="AD77" s="145">
        <v>4</v>
      </c>
      <c r="AE77" s="145">
        <v>5</v>
      </c>
      <c r="AF77" s="145">
        <v>4</v>
      </c>
      <c r="AG77" s="145">
        <v>4</v>
      </c>
      <c r="AH77" s="145">
        <v>5</v>
      </c>
      <c r="AI77" s="145">
        <v>5</v>
      </c>
      <c r="AJ77" s="145">
        <v>4</v>
      </c>
      <c r="AK77" s="145">
        <v>4</v>
      </c>
      <c r="AL77" s="145">
        <v>3</v>
      </c>
      <c r="AM77" s="145">
        <v>4</v>
      </c>
      <c r="AN77" s="145">
        <v>4</v>
      </c>
      <c r="AO77" s="145">
        <v>4</v>
      </c>
      <c r="AP77" s="145">
        <v>3</v>
      </c>
      <c r="AQ77" s="145">
        <v>5</v>
      </c>
      <c r="AR77" s="145">
        <v>82257251655</v>
      </c>
    </row>
    <row r="78" spans="1:44" ht="13.2" x14ac:dyDescent="0.25">
      <c r="A78" s="7">
        <v>78</v>
      </c>
      <c r="B78" s="146">
        <v>43062.426630659727</v>
      </c>
      <c r="C78" s="145" t="s">
        <v>774</v>
      </c>
      <c r="D78" s="145" t="s">
        <v>145</v>
      </c>
      <c r="E78" s="145" t="s">
        <v>770</v>
      </c>
      <c r="F78" s="145">
        <v>1</v>
      </c>
      <c r="G78" s="145">
        <v>1</v>
      </c>
      <c r="H78" s="145">
        <v>1</v>
      </c>
      <c r="I78" s="145">
        <v>1</v>
      </c>
      <c r="J78" s="145">
        <v>1</v>
      </c>
      <c r="K78" s="145">
        <v>1</v>
      </c>
      <c r="L78" s="145">
        <v>1</v>
      </c>
      <c r="M78" s="145">
        <v>0</v>
      </c>
      <c r="N78" s="145">
        <v>1</v>
      </c>
      <c r="O78" s="145">
        <v>0</v>
      </c>
      <c r="P78" s="145">
        <v>0</v>
      </c>
      <c r="Q78" s="145">
        <v>1</v>
      </c>
      <c r="R78" s="145">
        <v>1</v>
      </c>
      <c r="S78" s="145">
        <v>0</v>
      </c>
      <c r="T78" s="145">
        <v>2</v>
      </c>
      <c r="U78" s="145">
        <v>3</v>
      </c>
      <c r="V78" s="145">
        <v>5</v>
      </c>
      <c r="W78" s="145">
        <v>3</v>
      </c>
      <c r="X78" s="145">
        <v>3</v>
      </c>
      <c r="Y78" s="145">
        <v>2</v>
      </c>
      <c r="Z78" s="145">
        <v>3</v>
      </c>
      <c r="AA78" s="145">
        <v>3</v>
      </c>
      <c r="AB78" s="145">
        <v>4</v>
      </c>
      <c r="AC78" s="145">
        <v>3</v>
      </c>
      <c r="AD78" s="145">
        <v>4</v>
      </c>
      <c r="AE78" s="145">
        <v>5</v>
      </c>
      <c r="AF78" s="145">
        <v>4</v>
      </c>
      <c r="AG78" s="145">
        <v>4</v>
      </c>
      <c r="AH78" s="145">
        <v>4</v>
      </c>
      <c r="AI78" s="145">
        <v>5</v>
      </c>
      <c r="AJ78" s="145">
        <v>4</v>
      </c>
      <c r="AK78" s="145">
        <v>4</v>
      </c>
      <c r="AL78" s="145">
        <v>3</v>
      </c>
      <c r="AM78" s="145">
        <v>4</v>
      </c>
      <c r="AN78" s="145">
        <v>3</v>
      </c>
      <c r="AO78" s="145">
        <v>3</v>
      </c>
      <c r="AP78" s="145">
        <v>3</v>
      </c>
      <c r="AQ78" s="145">
        <v>5</v>
      </c>
      <c r="AR78" s="145" t="s">
        <v>775</v>
      </c>
    </row>
    <row r="79" spans="1:44" ht="13.2" x14ac:dyDescent="0.25">
      <c r="A79" s="7">
        <v>79</v>
      </c>
      <c r="B79" s="146">
        <v>43062.427333564818</v>
      </c>
      <c r="D79" s="145" t="s">
        <v>152</v>
      </c>
      <c r="E79" s="145" t="s">
        <v>776</v>
      </c>
      <c r="F79" s="145">
        <v>1</v>
      </c>
      <c r="G79" s="145">
        <v>1</v>
      </c>
      <c r="H79" s="145">
        <v>0</v>
      </c>
      <c r="I79" s="145">
        <v>1</v>
      </c>
      <c r="J79" s="145">
        <v>1</v>
      </c>
      <c r="K79" s="145">
        <v>1</v>
      </c>
      <c r="L79" s="145">
        <v>1</v>
      </c>
      <c r="M79" s="145">
        <v>0</v>
      </c>
      <c r="N79" s="145">
        <v>1</v>
      </c>
      <c r="O79" s="145">
        <v>1</v>
      </c>
      <c r="P79" s="145">
        <v>1</v>
      </c>
      <c r="Q79" s="145">
        <v>1</v>
      </c>
      <c r="R79" s="145">
        <v>0</v>
      </c>
      <c r="S79" s="145">
        <v>0</v>
      </c>
      <c r="T79" s="145">
        <v>3</v>
      </c>
      <c r="U79" s="145">
        <v>3</v>
      </c>
      <c r="V79" s="145">
        <v>4</v>
      </c>
      <c r="W79" s="145">
        <v>3</v>
      </c>
      <c r="X79" s="145">
        <v>3</v>
      </c>
      <c r="Y79" s="145">
        <v>3</v>
      </c>
      <c r="Z79" s="145">
        <v>3</v>
      </c>
      <c r="AA79" s="145">
        <v>3</v>
      </c>
      <c r="AB79" s="145">
        <v>3</v>
      </c>
      <c r="AC79" s="145">
        <v>3</v>
      </c>
      <c r="AD79" s="145">
        <v>3</v>
      </c>
      <c r="AE79" s="145">
        <v>5</v>
      </c>
      <c r="AF79" s="145">
        <v>3</v>
      </c>
      <c r="AG79" s="145">
        <v>3</v>
      </c>
      <c r="AH79" s="145">
        <v>4</v>
      </c>
      <c r="AI79" s="145">
        <v>4</v>
      </c>
      <c r="AJ79" s="145">
        <v>3</v>
      </c>
      <c r="AK79" s="145">
        <v>3</v>
      </c>
      <c r="AL79" s="145">
        <v>3</v>
      </c>
      <c r="AM79" s="145">
        <v>3</v>
      </c>
      <c r="AN79" s="145">
        <v>3</v>
      </c>
      <c r="AO79" s="145">
        <v>3</v>
      </c>
      <c r="AP79" s="145">
        <v>3</v>
      </c>
      <c r="AQ79" s="145">
        <v>3</v>
      </c>
      <c r="AR79" s="145" t="s">
        <v>777</v>
      </c>
    </row>
    <row r="80" spans="1:44" ht="13.2" x14ac:dyDescent="0.25">
      <c r="A80" s="7">
        <v>80</v>
      </c>
      <c r="B80" s="146">
        <v>43062.427653206018</v>
      </c>
      <c r="C80" s="145" t="s">
        <v>778</v>
      </c>
      <c r="D80" s="145" t="s">
        <v>145</v>
      </c>
      <c r="E80" s="145" t="s">
        <v>779</v>
      </c>
      <c r="F80" s="145">
        <v>1</v>
      </c>
      <c r="G80" s="145">
        <v>1</v>
      </c>
      <c r="H80" s="145">
        <v>0</v>
      </c>
      <c r="I80" s="145">
        <v>1</v>
      </c>
      <c r="J80" s="145">
        <v>1</v>
      </c>
      <c r="K80" s="145">
        <v>1</v>
      </c>
      <c r="L80" s="145">
        <v>1</v>
      </c>
      <c r="M80" s="145">
        <v>1</v>
      </c>
      <c r="N80" s="145">
        <v>1</v>
      </c>
      <c r="O80" s="145">
        <v>0</v>
      </c>
      <c r="P80" s="145">
        <v>1</v>
      </c>
      <c r="Q80" s="145">
        <v>1</v>
      </c>
      <c r="R80" s="145">
        <v>1</v>
      </c>
      <c r="S80" s="145">
        <v>0</v>
      </c>
      <c r="T80" s="145">
        <v>3</v>
      </c>
      <c r="U80" s="145">
        <v>3</v>
      </c>
      <c r="V80" s="145">
        <v>4</v>
      </c>
      <c r="W80" s="145">
        <v>3</v>
      </c>
      <c r="X80" s="145">
        <v>3</v>
      </c>
      <c r="Y80" s="145">
        <v>3</v>
      </c>
      <c r="Z80" s="145">
        <v>3</v>
      </c>
      <c r="AA80" s="145">
        <v>4</v>
      </c>
      <c r="AB80" s="145">
        <v>4</v>
      </c>
      <c r="AC80" s="145">
        <v>3</v>
      </c>
      <c r="AD80" s="145">
        <v>5</v>
      </c>
      <c r="AE80" s="145">
        <v>4</v>
      </c>
      <c r="AF80" s="145">
        <v>4</v>
      </c>
      <c r="AG80" s="145">
        <v>4</v>
      </c>
      <c r="AH80" s="145">
        <v>5</v>
      </c>
      <c r="AI80" s="145">
        <v>4</v>
      </c>
      <c r="AJ80" s="145">
        <v>5</v>
      </c>
      <c r="AK80" s="145">
        <v>5</v>
      </c>
      <c r="AL80" s="145">
        <v>4</v>
      </c>
      <c r="AM80" s="145">
        <v>4</v>
      </c>
      <c r="AN80" s="145">
        <v>4</v>
      </c>
      <c r="AO80" s="145">
        <v>4</v>
      </c>
      <c r="AP80" s="145">
        <v>3</v>
      </c>
      <c r="AQ80" s="145">
        <v>3</v>
      </c>
      <c r="AR80" s="145" t="s">
        <v>780</v>
      </c>
    </row>
    <row r="81" spans="1:44" ht="13.2" x14ac:dyDescent="0.25">
      <c r="A81" s="7">
        <v>81</v>
      </c>
      <c r="B81" s="146">
        <v>43062.42793056713</v>
      </c>
      <c r="C81" s="145" t="s">
        <v>781</v>
      </c>
      <c r="D81" s="145" t="s">
        <v>145</v>
      </c>
      <c r="E81" s="145" t="s">
        <v>776</v>
      </c>
      <c r="F81" s="145">
        <v>1</v>
      </c>
      <c r="G81" s="145">
        <v>1</v>
      </c>
      <c r="H81" s="145">
        <v>0</v>
      </c>
      <c r="I81" s="145">
        <v>1</v>
      </c>
      <c r="J81" s="145">
        <v>1</v>
      </c>
      <c r="K81" s="145">
        <v>0</v>
      </c>
      <c r="L81" s="145">
        <v>0</v>
      </c>
      <c r="M81" s="145">
        <v>0</v>
      </c>
      <c r="N81" s="145">
        <v>0</v>
      </c>
      <c r="O81" s="145">
        <v>0</v>
      </c>
      <c r="P81" s="145">
        <v>1</v>
      </c>
      <c r="Q81" s="145">
        <v>1</v>
      </c>
      <c r="R81" s="145">
        <v>0</v>
      </c>
      <c r="S81" s="145">
        <v>0</v>
      </c>
      <c r="T81" s="145">
        <v>2</v>
      </c>
      <c r="U81" s="145">
        <v>3</v>
      </c>
      <c r="V81" s="145">
        <v>4</v>
      </c>
      <c r="W81" s="145">
        <v>3</v>
      </c>
      <c r="X81" s="145">
        <v>2</v>
      </c>
      <c r="Y81" s="145">
        <v>3</v>
      </c>
      <c r="Z81" s="145">
        <v>3</v>
      </c>
      <c r="AA81" s="145">
        <v>3</v>
      </c>
      <c r="AB81" s="145">
        <v>5</v>
      </c>
      <c r="AC81" s="145">
        <v>4</v>
      </c>
      <c r="AD81" s="145">
        <v>4</v>
      </c>
      <c r="AE81" s="145">
        <v>5</v>
      </c>
      <c r="AF81" s="145">
        <v>3</v>
      </c>
      <c r="AG81" s="145">
        <v>5</v>
      </c>
      <c r="AH81" s="145">
        <v>4</v>
      </c>
      <c r="AI81" s="145">
        <v>5</v>
      </c>
      <c r="AJ81" s="145">
        <v>3</v>
      </c>
      <c r="AK81" s="145">
        <v>3</v>
      </c>
      <c r="AL81" s="145">
        <v>2</v>
      </c>
      <c r="AM81" s="145">
        <v>3</v>
      </c>
      <c r="AN81" s="145">
        <v>3</v>
      </c>
      <c r="AO81" s="145">
        <v>4</v>
      </c>
      <c r="AP81" s="145">
        <v>4</v>
      </c>
      <c r="AQ81" s="145">
        <v>4</v>
      </c>
      <c r="AR81" s="145" t="s">
        <v>782</v>
      </c>
    </row>
    <row r="82" spans="1:44" ht="13.2" x14ac:dyDescent="0.25">
      <c r="A82" s="7">
        <v>82</v>
      </c>
      <c r="B82" s="146">
        <v>43062.42798709491</v>
      </c>
      <c r="C82" s="145" t="s">
        <v>783</v>
      </c>
      <c r="D82" s="145" t="s">
        <v>145</v>
      </c>
      <c r="E82" s="145" t="s">
        <v>776</v>
      </c>
      <c r="F82" s="145">
        <v>1</v>
      </c>
      <c r="G82" s="145">
        <v>1</v>
      </c>
      <c r="H82" s="145">
        <v>1</v>
      </c>
      <c r="I82" s="145">
        <v>1</v>
      </c>
      <c r="J82" s="145">
        <v>1</v>
      </c>
      <c r="K82" s="145">
        <v>1</v>
      </c>
      <c r="L82" s="145">
        <v>1</v>
      </c>
      <c r="M82" s="145">
        <v>0</v>
      </c>
      <c r="N82" s="145">
        <v>0</v>
      </c>
      <c r="O82" s="145">
        <v>0</v>
      </c>
      <c r="P82" s="145">
        <v>0</v>
      </c>
      <c r="Q82" s="145">
        <v>1</v>
      </c>
      <c r="R82" s="145">
        <v>0</v>
      </c>
      <c r="S82" s="145">
        <v>0</v>
      </c>
      <c r="T82" s="145">
        <v>4</v>
      </c>
      <c r="U82" s="145">
        <v>2</v>
      </c>
      <c r="V82" s="145">
        <v>4</v>
      </c>
      <c r="W82" s="145">
        <v>3</v>
      </c>
      <c r="X82" s="145">
        <v>2</v>
      </c>
      <c r="Y82" s="145">
        <v>2</v>
      </c>
      <c r="Z82" s="145">
        <v>4</v>
      </c>
      <c r="AA82" s="145">
        <v>4</v>
      </c>
      <c r="AB82" s="145">
        <v>4</v>
      </c>
      <c r="AC82" s="145">
        <v>4</v>
      </c>
      <c r="AD82" s="145">
        <v>2</v>
      </c>
      <c r="AE82" s="145">
        <v>4</v>
      </c>
      <c r="AF82" s="145">
        <v>4</v>
      </c>
      <c r="AG82" s="145">
        <v>4</v>
      </c>
      <c r="AH82" s="145">
        <v>4</v>
      </c>
      <c r="AI82" s="145">
        <v>5</v>
      </c>
      <c r="AJ82" s="145">
        <v>4</v>
      </c>
      <c r="AK82" s="145">
        <v>5</v>
      </c>
      <c r="AL82" s="145">
        <v>2</v>
      </c>
      <c r="AM82" s="145">
        <v>3</v>
      </c>
      <c r="AN82" s="145">
        <v>4</v>
      </c>
      <c r="AO82" s="145">
        <v>4</v>
      </c>
      <c r="AP82" s="145">
        <v>3</v>
      </c>
      <c r="AQ82" s="145">
        <v>3</v>
      </c>
      <c r="AR82" s="145">
        <v>85643671051</v>
      </c>
    </row>
    <row r="83" spans="1:44" ht="13.2" x14ac:dyDescent="0.25">
      <c r="A83" s="7">
        <v>83</v>
      </c>
      <c r="B83" s="146">
        <v>43062.428849502314</v>
      </c>
      <c r="D83" s="145" t="s">
        <v>152</v>
      </c>
      <c r="E83" s="145" t="s">
        <v>776</v>
      </c>
      <c r="F83" s="145">
        <v>1</v>
      </c>
      <c r="G83" s="145">
        <v>1</v>
      </c>
      <c r="H83" s="145">
        <v>0</v>
      </c>
      <c r="I83" s="145">
        <v>1</v>
      </c>
      <c r="J83" s="145">
        <v>1</v>
      </c>
      <c r="K83" s="145">
        <v>1</v>
      </c>
      <c r="L83" s="145">
        <v>1</v>
      </c>
      <c r="M83" s="145">
        <v>1</v>
      </c>
      <c r="N83" s="145">
        <v>1</v>
      </c>
      <c r="O83" s="145">
        <v>1</v>
      </c>
      <c r="P83" s="145">
        <v>1</v>
      </c>
      <c r="Q83" s="145">
        <v>1</v>
      </c>
      <c r="R83" s="145">
        <v>1</v>
      </c>
      <c r="S83" s="145">
        <v>0</v>
      </c>
      <c r="T83" s="145">
        <v>3</v>
      </c>
      <c r="U83" s="145">
        <v>4</v>
      </c>
      <c r="V83" s="145">
        <v>4</v>
      </c>
      <c r="W83" s="145">
        <v>3</v>
      </c>
      <c r="X83" s="145">
        <v>3</v>
      </c>
      <c r="Y83" s="145">
        <v>3</v>
      </c>
      <c r="Z83" s="145">
        <v>3</v>
      </c>
      <c r="AA83" s="145">
        <v>4</v>
      </c>
      <c r="AB83" s="145">
        <v>4</v>
      </c>
      <c r="AC83" s="145">
        <v>5</v>
      </c>
      <c r="AD83" s="145">
        <v>4</v>
      </c>
      <c r="AE83" s="145">
        <v>4</v>
      </c>
      <c r="AF83" s="145">
        <v>3</v>
      </c>
      <c r="AG83" s="145">
        <v>3</v>
      </c>
      <c r="AH83" s="145">
        <v>3</v>
      </c>
      <c r="AI83" s="145">
        <v>3</v>
      </c>
      <c r="AJ83" s="145">
        <v>3</v>
      </c>
      <c r="AK83" s="145">
        <v>4</v>
      </c>
      <c r="AL83" s="145">
        <v>4</v>
      </c>
      <c r="AM83" s="145">
        <v>4</v>
      </c>
      <c r="AN83" s="145">
        <v>3</v>
      </c>
      <c r="AO83" s="145">
        <v>3</v>
      </c>
      <c r="AP83" s="145">
        <v>3</v>
      </c>
      <c r="AQ83" s="145">
        <v>3</v>
      </c>
      <c r="AR83" s="145">
        <v>85879286933</v>
      </c>
    </row>
    <row r="84" spans="1:44" ht="13.2" x14ac:dyDescent="0.25">
      <c r="A84" s="7">
        <v>84</v>
      </c>
      <c r="B84" s="146">
        <v>43062.4290740625</v>
      </c>
      <c r="D84" s="145" t="s">
        <v>152</v>
      </c>
      <c r="E84" s="145" t="s">
        <v>755</v>
      </c>
      <c r="F84" s="145">
        <v>1</v>
      </c>
      <c r="G84" s="145">
        <v>1</v>
      </c>
      <c r="H84" s="145">
        <v>1</v>
      </c>
      <c r="I84" s="145">
        <v>1</v>
      </c>
      <c r="J84" s="145">
        <v>1</v>
      </c>
      <c r="K84" s="145">
        <v>0</v>
      </c>
      <c r="L84" s="145">
        <v>0</v>
      </c>
      <c r="M84" s="145">
        <v>0</v>
      </c>
      <c r="N84" s="145">
        <v>0</v>
      </c>
      <c r="O84" s="145">
        <v>0</v>
      </c>
      <c r="P84" s="145">
        <v>0</v>
      </c>
      <c r="Q84" s="145">
        <v>0</v>
      </c>
      <c r="R84" s="145">
        <v>1</v>
      </c>
      <c r="S84" s="145">
        <v>0</v>
      </c>
      <c r="T84" s="145">
        <v>2</v>
      </c>
      <c r="U84" s="145">
        <v>3</v>
      </c>
      <c r="V84" s="145">
        <v>3</v>
      </c>
      <c r="W84" s="145">
        <v>3</v>
      </c>
      <c r="X84" s="145">
        <v>3</v>
      </c>
      <c r="Y84" s="145">
        <v>3</v>
      </c>
      <c r="Z84" s="145">
        <v>2</v>
      </c>
      <c r="AA84" s="145">
        <v>1</v>
      </c>
      <c r="AB84" s="145">
        <v>4</v>
      </c>
      <c r="AC84" s="145">
        <v>3</v>
      </c>
      <c r="AD84" s="145">
        <v>3</v>
      </c>
      <c r="AE84" s="145">
        <v>4</v>
      </c>
      <c r="AF84" s="145">
        <v>3</v>
      </c>
      <c r="AG84" s="145">
        <v>3</v>
      </c>
      <c r="AH84" s="145">
        <v>4</v>
      </c>
      <c r="AI84" s="145">
        <v>4</v>
      </c>
      <c r="AJ84" s="145">
        <v>3</v>
      </c>
      <c r="AK84" s="145">
        <v>4</v>
      </c>
      <c r="AL84" s="145">
        <v>1</v>
      </c>
      <c r="AM84" s="145">
        <v>2</v>
      </c>
      <c r="AN84" s="145">
        <v>2</v>
      </c>
      <c r="AO84" s="145">
        <v>2</v>
      </c>
      <c r="AP84" s="145">
        <v>2</v>
      </c>
      <c r="AQ84" s="145">
        <v>2</v>
      </c>
      <c r="AR84" s="145" t="s">
        <v>784</v>
      </c>
    </row>
    <row r="85" spans="1:44" ht="13.2" x14ac:dyDescent="0.25">
      <c r="A85" s="7">
        <v>85</v>
      </c>
      <c r="B85" s="146">
        <v>43062.429334456014</v>
      </c>
      <c r="D85" s="145" t="s">
        <v>152</v>
      </c>
      <c r="E85" s="145" t="s">
        <v>755</v>
      </c>
      <c r="F85" s="145">
        <v>1</v>
      </c>
      <c r="G85" s="145">
        <v>1</v>
      </c>
      <c r="H85" s="145">
        <v>1</v>
      </c>
      <c r="I85" s="145">
        <v>1</v>
      </c>
      <c r="J85" s="145">
        <v>1</v>
      </c>
      <c r="K85" s="145">
        <v>1</v>
      </c>
      <c r="L85" s="145">
        <v>1</v>
      </c>
      <c r="M85" s="145">
        <v>1</v>
      </c>
      <c r="N85" s="145">
        <v>1</v>
      </c>
      <c r="O85" s="145">
        <v>1</v>
      </c>
      <c r="P85" s="145">
        <v>0</v>
      </c>
      <c r="Q85" s="145">
        <v>0</v>
      </c>
      <c r="R85" s="145">
        <v>1</v>
      </c>
      <c r="S85" s="145">
        <v>0</v>
      </c>
      <c r="T85" s="145">
        <v>3</v>
      </c>
      <c r="U85" s="145">
        <v>2</v>
      </c>
      <c r="V85" s="145">
        <v>4</v>
      </c>
      <c r="W85" s="145">
        <v>2</v>
      </c>
      <c r="X85" s="145">
        <v>2</v>
      </c>
      <c r="Y85" s="145">
        <v>3</v>
      </c>
      <c r="Z85" s="145">
        <v>3</v>
      </c>
      <c r="AA85" s="145">
        <v>2</v>
      </c>
      <c r="AB85" s="145">
        <v>4</v>
      </c>
      <c r="AC85" s="145">
        <v>4</v>
      </c>
      <c r="AD85" s="145">
        <v>4</v>
      </c>
      <c r="AE85" s="145">
        <v>5</v>
      </c>
      <c r="AF85" s="145">
        <v>3</v>
      </c>
      <c r="AG85" s="145">
        <v>4</v>
      </c>
      <c r="AH85" s="145">
        <v>4</v>
      </c>
      <c r="AI85" s="145">
        <v>4</v>
      </c>
      <c r="AJ85" s="145">
        <v>4</v>
      </c>
      <c r="AK85" s="145">
        <v>3</v>
      </c>
      <c r="AL85" s="145">
        <v>1</v>
      </c>
      <c r="AM85" s="145">
        <v>3</v>
      </c>
      <c r="AN85" s="145">
        <v>4</v>
      </c>
      <c r="AO85" s="145">
        <v>3</v>
      </c>
      <c r="AP85" s="145">
        <v>3</v>
      </c>
      <c r="AQ85" s="145">
        <v>4</v>
      </c>
      <c r="AR85" s="145">
        <v>82176214004</v>
      </c>
    </row>
    <row r="86" spans="1:44" ht="13.2" x14ac:dyDescent="0.25">
      <c r="A86" s="7">
        <v>86</v>
      </c>
      <c r="B86" s="146">
        <v>43062.429977939813</v>
      </c>
      <c r="C86" s="145" t="s">
        <v>785</v>
      </c>
      <c r="D86" s="145" t="s">
        <v>152</v>
      </c>
      <c r="E86" s="145" t="s">
        <v>776</v>
      </c>
      <c r="F86" s="145">
        <v>1</v>
      </c>
      <c r="G86" s="145">
        <v>1</v>
      </c>
      <c r="H86" s="145">
        <v>0</v>
      </c>
      <c r="I86" s="145">
        <v>1</v>
      </c>
      <c r="J86" s="145">
        <v>1</v>
      </c>
      <c r="K86" s="145">
        <v>1</v>
      </c>
      <c r="L86" s="145">
        <v>0</v>
      </c>
      <c r="M86" s="145">
        <v>1</v>
      </c>
      <c r="N86" s="145">
        <v>1</v>
      </c>
      <c r="O86" s="145">
        <v>0</v>
      </c>
      <c r="P86" s="145">
        <v>0</v>
      </c>
      <c r="Q86" s="145">
        <v>1</v>
      </c>
      <c r="R86" s="145">
        <v>1</v>
      </c>
      <c r="S86" s="145">
        <v>0</v>
      </c>
      <c r="T86" s="145">
        <v>4</v>
      </c>
      <c r="U86" s="145">
        <v>4</v>
      </c>
      <c r="V86" s="145">
        <v>4</v>
      </c>
      <c r="W86" s="145">
        <v>4</v>
      </c>
      <c r="X86" s="145">
        <v>3</v>
      </c>
      <c r="Y86" s="145">
        <v>3</v>
      </c>
      <c r="Z86" s="145">
        <v>3</v>
      </c>
      <c r="AA86" s="145">
        <v>3</v>
      </c>
      <c r="AB86" s="145">
        <v>2</v>
      </c>
      <c r="AC86" s="145">
        <v>3</v>
      </c>
      <c r="AD86" s="145">
        <v>4</v>
      </c>
      <c r="AE86" s="145">
        <v>4</v>
      </c>
      <c r="AF86" s="145">
        <v>3</v>
      </c>
      <c r="AG86" s="145">
        <v>3</v>
      </c>
      <c r="AH86" s="145">
        <v>3</v>
      </c>
      <c r="AI86" s="145">
        <v>4</v>
      </c>
      <c r="AJ86" s="145">
        <v>3</v>
      </c>
      <c r="AK86" s="145">
        <v>3</v>
      </c>
      <c r="AL86" s="145">
        <v>2</v>
      </c>
      <c r="AM86" s="145">
        <v>3</v>
      </c>
      <c r="AN86" s="145">
        <v>4</v>
      </c>
      <c r="AO86" s="145">
        <v>4</v>
      </c>
      <c r="AP86" s="145">
        <v>3</v>
      </c>
      <c r="AQ86" s="145">
        <v>3</v>
      </c>
      <c r="AR86" s="145" t="s">
        <v>786</v>
      </c>
    </row>
    <row r="87" spans="1:44" ht="13.2" x14ac:dyDescent="0.25">
      <c r="A87" s="7">
        <v>87</v>
      </c>
      <c r="B87" s="146">
        <v>43062.431470358795</v>
      </c>
      <c r="C87" s="145" t="s">
        <v>787</v>
      </c>
      <c r="D87" s="145" t="s">
        <v>145</v>
      </c>
      <c r="E87" s="145" t="s">
        <v>788</v>
      </c>
      <c r="F87" s="145">
        <v>1</v>
      </c>
      <c r="G87" s="145">
        <v>0</v>
      </c>
      <c r="H87" s="145">
        <v>1</v>
      </c>
      <c r="I87" s="145">
        <v>1</v>
      </c>
      <c r="J87" s="145">
        <v>0</v>
      </c>
      <c r="K87" s="145">
        <v>1</v>
      </c>
      <c r="L87" s="145">
        <v>1</v>
      </c>
      <c r="M87" s="145">
        <v>1</v>
      </c>
      <c r="N87" s="145">
        <v>1</v>
      </c>
      <c r="O87" s="145">
        <v>0</v>
      </c>
      <c r="P87" s="145">
        <v>1</v>
      </c>
      <c r="Q87" s="145">
        <v>0</v>
      </c>
      <c r="R87" s="145">
        <v>1</v>
      </c>
      <c r="S87" s="145">
        <v>0</v>
      </c>
      <c r="T87" s="145">
        <v>4</v>
      </c>
      <c r="U87" s="145">
        <v>4</v>
      </c>
      <c r="V87" s="145">
        <v>5</v>
      </c>
      <c r="W87" s="145">
        <v>3</v>
      </c>
      <c r="X87" s="145">
        <v>4</v>
      </c>
      <c r="Y87" s="145">
        <v>5</v>
      </c>
      <c r="Z87" s="145">
        <v>5</v>
      </c>
      <c r="AA87" s="145">
        <v>2</v>
      </c>
      <c r="AB87" s="145">
        <v>5</v>
      </c>
      <c r="AC87" s="145">
        <v>5</v>
      </c>
      <c r="AD87" s="145">
        <v>5</v>
      </c>
      <c r="AE87" s="145">
        <v>5</v>
      </c>
      <c r="AF87" s="145">
        <v>5</v>
      </c>
      <c r="AG87" s="145">
        <v>5</v>
      </c>
      <c r="AH87" s="145">
        <v>5</v>
      </c>
      <c r="AI87" s="145">
        <v>5</v>
      </c>
      <c r="AJ87" s="145">
        <v>4</v>
      </c>
      <c r="AK87" s="145">
        <v>5</v>
      </c>
      <c r="AL87" s="145">
        <v>3</v>
      </c>
      <c r="AM87" s="145">
        <v>4</v>
      </c>
      <c r="AN87" s="145">
        <v>5</v>
      </c>
      <c r="AO87" s="145">
        <v>4</v>
      </c>
      <c r="AP87" s="145">
        <v>3</v>
      </c>
      <c r="AQ87" s="145">
        <v>4</v>
      </c>
      <c r="AR87" s="145" t="s">
        <v>789</v>
      </c>
    </row>
    <row r="88" spans="1:44" ht="13.2" x14ac:dyDescent="0.25">
      <c r="A88" s="7">
        <v>88</v>
      </c>
      <c r="B88" s="146">
        <v>43062.432215243054</v>
      </c>
      <c r="D88" s="145" t="s">
        <v>145</v>
      </c>
      <c r="E88" s="145" t="s">
        <v>788</v>
      </c>
      <c r="F88" s="145">
        <v>1</v>
      </c>
      <c r="G88" s="145">
        <v>1</v>
      </c>
      <c r="H88" s="145">
        <v>0</v>
      </c>
      <c r="I88" s="145">
        <v>1</v>
      </c>
      <c r="J88" s="145">
        <v>1</v>
      </c>
      <c r="K88" s="145">
        <v>1</v>
      </c>
      <c r="L88" s="145">
        <v>1</v>
      </c>
      <c r="M88" s="145">
        <v>1</v>
      </c>
      <c r="N88" s="145">
        <v>1</v>
      </c>
      <c r="O88" s="145">
        <v>0</v>
      </c>
      <c r="P88" s="145">
        <v>1</v>
      </c>
      <c r="Q88" s="145">
        <v>0</v>
      </c>
      <c r="R88" s="145">
        <v>1</v>
      </c>
      <c r="S88" s="145">
        <v>0</v>
      </c>
      <c r="T88" s="145">
        <v>4</v>
      </c>
      <c r="U88" s="145">
        <v>3</v>
      </c>
      <c r="V88" s="145">
        <v>4</v>
      </c>
      <c r="W88" s="145">
        <v>4</v>
      </c>
      <c r="X88" s="145">
        <v>4</v>
      </c>
      <c r="Y88" s="145">
        <v>3</v>
      </c>
      <c r="Z88" s="145">
        <v>4</v>
      </c>
      <c r="AA88" s="145">
        <v>3</v>
      </c>
      <c r="AB88" s="145">
        <v>5</v>
      </c>
      <c r="AC88" s="145">
        <v>2</v>
      </c>
      <c r="AD88" s="145">
        <v>5</v>
      </c>
      <c r="AE88" s="145">
        <v>5</v>
      </c>
      <c r="AF88" s="145">
        <v>3</v>
      </c>
      <c r="AG88" s="145">
        <v>4</v>
      </c>
      <c r="AH88" s="145">
        <v>5</v>
      </c>
      <c r="AI88" s="145">
        <v>5</v>
      </c>
      <c r="AJ88" s="145">
        <v>4</v>
      </c>
      <c r="AK88" s="145">
        <v>3</v>
      </c>
      <c r="AL88" s="145">
        <v>4</v>
      </c>
      <c r="AM88" s="145">
        <v>5</v>
      </c>
      <c r="AN88" s="145">
        <v>4</v>
      </c>
      <c r="AO88" s="145">
        <v>4</v>
      </c>
      <c r="AP88" s="145">
        <v>3</v>
      </c>
      <c r="AQ88" s="145">
        <v>4</v>
      </c>
      <c r="AR88" s="145" t="s">
        <v>790</v>
      </c>
    </row>
    <row r="89" spans="1:44" ht="13.2" x14ac:dyDescent="0.25">
      <c r="A89" s="7">
        <v>89</v>
      </c>
      <c r="B89" s="146">
        <v>43062.432349120369</v>
      </c>
      <c r="C89" s="145" t="s">
        <v>791</v>
      </c>
      <c r="D89" s="145" t="s">
        <v>152</v>
      </c>
      <c r="E89" s="145" t="s">
        <v>776</v>
      </c>
      <c r="F89" s="145">
        <v>1</v>
      </c>
      <c r="G89" s="145">
        <v>1</v>
      </c>
      <c r="H89" s="145">
        <v>0</v>
      </c>
      <c r="I89" s="145">
        <v>1</v>
      </c>
      <c r="J89" s="145">
        <v>1</v>
      </c>
      <c r="K89" s="145">
        <v>1</v>
      </c>
      <c r="L89" s="145">
        <v>1</v>
      </c>
      <c r="M89" s="145">
        <v>1</v>
      </c>
      <c r="N89" s="145">
        <v>1</v>
      </c>
      <c r="O89" s="145">
        <v>0</v>
      </c>
      <c r="P89" s="145">
        <v>0</v>
      </c>
      <c r="Q89" s="145">
        <v>1</v>
      </c>
      <c r="R89" s="145">
        <v>1</v>
      </c>
      <c r="S89" s="145">
        <v>0</v>
      </c>
      <c r="T89" s="145">
        <v>4</v>
      </c>
      <c r="U89" s="145">
        <v>3</v>
      </c>
      <c r="V89" s="145">
        <v>5</v>
      </c>
      <c r="W89" s="145">
        <v>4</v>
      </c>
      <c r="X89" s="145">
        <v>4</v>
      </c>
      <c r="Y89" s="145">
        <v>3</v>
      </c>
      <c r="Z89" s="145">
        <v>4</v>
      </c>
      <c r="AA89" s="145">
        <v>3</v>
      </c>
      <c r="AB89" s="145">
        <v>3</v>
      </c>
      <c r="AC89" s="145">
        <v>3</v>
      </c>
      <c r="AD89" s="145">
        <v>5</v>
      </c>
      <c r="AE89" s="145">
        <v>5</v>
      </c>
      <c r="AF89" s="145">
        <v>4</v>
      </c>
      <c r="AG89" s="145">
        <v>4</v>
      </c>
      <c r="AH89" s="145">
        <v>4</v>
      </c>
      <c r="AI89" s="145">
        <v>5</v>
      </c>
      <c r="AJ89" s="145">
        <v>4</v>
      </c>
      <c r="AK89" s="145">
        <v>3</v>
      </c>
      <c r="AL89" s="145">
        <v>5</v>
      </c>
      <c r="AM89" s="145">
        <v>4</v>
      </c>
      <c r="AN89" s="145">
        <v>4</v>
      </c>
      <c r="AO89" s="145">
        <v>4</v>
      </c>
      <c r="AP89" s="145">
        <v>4</v>
      </c>
      <c r="AQ89" s="145">
        <v>3</v>
      </c>
      <c r="AR89" s="145" t="s">
        <v>792</v>
      </c>
    </row>
    <row r="90" spans="1:44" ht="13.2" x14ac:dyDescent="0.25">
      <c r="A90" s="7">
        <v>90</v>
      </c>
      <c r="B90" s="146">
        <v>43062.432664467589</v>
      </c>
      <c r="C90" s="145" t="s">
        <v>793</v>
      </c>
      <c r="D90" s="145" t="s">
        <v>145</v>
      </c>
      <c r="E90" s="145" t="s">
        <v>776</v>
      </c>
      <c r="F90" s="145">
        <v>1</v>
      </c>
      <c r="G90" s="145">
        <v>1</v>
      </c>
      <c r="H90" s="145">
        <v>0</v>
      </c>
      <c r="I90" s="145">
        <v>1</v>
      </c>
      <c r="J90" s="145">
        <v>1</v>
      </c>
      <c r="K90" s="145">
        <v>1</v>
      </c>
      <c r="L90" s="145">
        <v>0</v>
      </c>
      <c r="M90" s="145">
        <v>1</v>
      </c>
      <c r="N90" s="145">
        <v>1</v>
      </c>
      <c r="O90" s="145">
        <v>1</v>
      </c>
      <c r="P90" s="145">
        <v>1</v>
      </c>
      <c r="Q90" s="145">
        <v>1</v>
      </c>
      <c r="R90" s="145">
        <v>1</v>
      </c>
      <c r="S90" s="145">
        <v>0</v>
      </c>
      <c r="T90" s="145">
        <v>3</v>
      </c>
      <c r="U90" s="145">
        <v>4</v>
      </c>
      <c r="V90" s="145">
        <v>3</v>
      </c>
      <c r="W90" s="145">
        <v>3</v>
      </c>
      <c r="X90" s="145">
        <v>3</v>
      </c>
      <c r="Y90" s="145">
        <v>4</v>
      </c>
      <c r="Z90" s="145">
        <v>4</v>
      </c>
      <c r="AA90" s="145">
        <v>3</v>
      </c>
      <c r="AB90" s="145">
        <v>4</v>
      </c>
      <c r="AC90" s="145">
        <v>4</v>
      </c>
      <c r="AD90" s="145">
        <v>4</v>
      </c>
      <c r="AE90" s="145">
        <v>4</v>
      </c>
      <c r="AF90" s="145">
        <v>4</v>
      </c>
      <c r="AG90" s="145">
        <v>4</v>
      </c>
      <c r="AH90" s="145">
        <v>3</v>
      </c>
      <c r="AI90" s="145">
        <v>4</v>
      </c>
      <c r="AJ90" s="145">
        <v>3</v>
      </c>
      <c r="AK90" s="145">
        <v>3</v>
      </c>
      <c r="AL90" s="145">
        <v>3</v>
      </c>
      <c r="AM90" s="145">
        <v>3</v>
      </c>
      <c r="AN90" s="145">
        <v>3</v>
      </c>
      <c r="AO90" s="145">
        <v>3</v>
      </c>
      <c r="AP90" s="145">
        <v>3</v>
      </c>
      <c r="AQ90" s="145">
        <v>3</v>
      </c>
      <c r="AR90" s="145" t="s">
        <v>794</v>
      </c>
    </row>
    <row r="91" spans="1:44" ht="13.2" x14ac:dyDescent="0.25">
      <c r="A91" s="7">
        <v>91</v>
      </c>
      <c r="B91" s="146">
        <v>43062.432932314812</v>
      </c>
      <c r="D91" s="145" t="s">
        <v>145</v>
      </c>
      <c r="E91" s="145" t="s">
        <v>788</v>
      </c>
      <c r="F91" s="145">
        <v>1</v>
      </c>
      <c r="G91" s="145">
        <v>1</v>
      </c>
      <c r="H91" s="145">
        <v>0</v>
      </c>
      <c r="I91" s="145">
        <v>1</v>
      </c>
      <c r="J91" s="145">
        <v>1</v>
      </c>
      <c r="K91" s="145">
        <v>1</v>
      </c>
      <c r="L91" s="145">
        <v>0</v>
      </c>
      <c r="M91" s="145">
        <v>0</v>
      </c>
      <c r="N91" s="145">
        <v>0</v>
      </c>
      <c r="O91" s="145">
        <v>0</v>
      </c>
      <c r="P91" s="145">
        <v>0</v>
      </c>
      <c r="Q91" s="145">
        <v>0</v>
      </c>
      <c r="R91" s="145">
        <v>1</v>
      </c>
      <c r="S91" s="145">
        <v>0</v>
      </c>
      <c r="T91" s="145">
        <v>3</v>
      </c>
      <c r="U91" s="145">
        <v>3</v>
      </c>
      <c r="V91" s="145">
        <v>4</v>
      </c>
      <c r="W91" s="145">
        <v>3</v>
      </c>
      <c r="X91" s="145">
        <v>2</v>
      </c>
      <c r="Y91" s="145">
        <v>3</v>
      </c>
      <c r="Z91" s="145">
        <v>2</v>
      </c>
      <c r="AA91" s="145">
        <v>3</v>
      </c>
      <c r="AB91" s="145">
        <v>3</v>
      </c>
      <c r="AC91" s="145">
        <v>3</v>
      </c>
      <c r="AD91" s="145">
        <v>4</v>
      </c>
      <c r="AE91" s="145">
        <v>4</v>
      </c>
      <c r="AF91" s="145">
        <v>3</v>
      </c>
      <c r="AG91" s="145">
        <v>4</v>
      </c>
      <c r="AH91" s="145">
        <v>4</v>
      </c>
      <c r="AI91" s="145">
        <v>4</v>
      </c>
      <c r="AJ91" s="145">
        <v>3</v>
      </c>
      <c r="AK91" s="145">
        <v>3</v>
      </c>
      <c r="AL91" s="145">
        <v>2</v>
      </c>
      <c r="AM91" s="145">
        <v>3</v>
      </c>
      <c r="AN91" s="145">
        <v>3</v>
      </c>
      <c r="AO91" s="145">
        <v>3</v>
      </c>
      <c r="AP91" s="145">
        <v>3</v>
      </c>
      <c r="AQ91" s="145">
        <v>3</v>
      </c>
      <c r="AR91" s="145">
        <v>82241465560</v>
      </c>
    </row>
    <row r="92" spans="1:44" ht="13.2" x14ac:dyDescent="0.25">
      <c r="A92" s="7">
        <v>92</v>
      </c>
      <c r="B92" s="146">
        <v>43062.433689421297</v>
      </c>
      <c r="C92" s="145" t="s">
        <v>795</v>
      </c>
      <c r="D92" s="145" t="s">
        <v>152</v>
      </c>
      <c r="E92" s="145" t="s">
        <v>776</v>
      </c>
      <c r="F92" s="145">
        <v>1</v>
      </c>
      <c r="G92" s="145">
        <v>0</v>
      </c>
      <c r="H92" s="145">
        <v>0</v>
      </c>
      <c r="I92" s="145">
        <v>1</v>
      </c>
      <c r="J92" s="145">
        <v>0</v>
      </c>
      <c r="K92" s="145">
        <v>1</v>
      </c>
      <c r="L92" s="145">
        <v>1</v>
      </c>
      <c r="M92" s="145">
        <v>1</v>
      </c>
      <c r="N92" s="145">
        <v>0</v>
      </c>
      <c r="O92" s="145">
        <v>1</v>
      </c>
      <c r="P92" s="145">
        <v>0</v>
      </c>
      <c r="Q92" s="145">
        <v>1</v>
      </c>
      <c r="R92" s="145">
        <v>1</v>
      </c>
      <c r="S92" s="145">
        <v>0</v>
      </c>
      <c r="T92" s="145">
        <v>4</v>
      </c>
      <c r="U92" s="145">
        <v>3</v>
      </c>
      <c r="V92" s="145">
        <v>4</v>
      </c>
      <c r="W92" s="145">
        <v>3</v>
      </c>
      <c r="X92" s="145">
        <v>4</v>
      </c>
      <c r="Y92" s="145">
        <v>3</v>
      </c>
      <c r="Z92" s="145">
        <v>2</v>
      </c>
      <c r="AA92" s="145">
        <v>2</v>
      </c>
      <c r="AB92" s="145">
        <v>4</v>
      </c>
      <c r="AC92" s="145">
        <v>4</v>
      </c>
      <c r="AD92" s="145">
        <v>4</v>
      </c>
      <c r="AE92" s="145">
        <v>5</v>
      </c>
      <c r="AF92" s="145">
        <v>2</v>
      </c>
      <c r="AG92" s="145">
        <v>4</v>
      </c>
      <c r="AH92" s="145">
        <v>3</v>
      </c>
      <c r="AI92" s="145">
        <v>4</v>
      </c>
      <c r="AJ92" s="145">
        <v>3</v>
      </c>
      <c r="AK92" s="145">
        <v>3</v>
      </c>
      <c r="AL92" s="145">
        <v>3</v>
      </c>
      <c r="AM92" s="145">
        <v>4</v>
      </c>
      <c r="AN92" s="145">
        <v>3</v>
      </c>
      <c r="AO92" s="145">
        <v>3</v>
      </c>
      <c r="AP92" s="145">
        <v>3</v>
      </c>
      <c r="AQ92" s="145">
        <v>3</v>
      </c>
      <c r="AR92" s="145" t="s">
        <v>796</v>
      </c>
    </row>
    <row r="93" spans="1:44" ht="13.2" x14ac:dyDescent="0.25">
      <c r="A93" s="7">
        <v>93</v>
      </c>
      <c r="B93" s="146">
        <v>43062.433784745372</v>
      </c>
      <c r="C93" s="145" t="s">
        <v>797</v>
      </c>
      <c r="D93" s="145" t="s">
        <v>145</v>
      </c>
      <c r="E93" s="145" t="s">
        <v>788</v>
      </c>
      <c r="F93" s="145">
        <v>1</v>
      </c>
      <c r="G93" s="145">
        <v>1</v>
      </c>
      <c r="H93" s="145">
        <v>1</v>
      </c>
      <c r="I93" s="145">
        <v>1</v>
      </c>
      <c r="J93" s="145">
        <v>1</v>
      </c>
      <c r="K93" s="145">
        <v>1</v>
      </c>
      <c r="L93" s="145">
        <v>1</v>
      </c>
      <c r="M93" s="145">
        <v>1</v>
      </c>
      <c r="N93" s="145">
        <v>1</v>
      </c>
      <c r="O93" s="145">
        <v>0</v>
      </c>
      <c r="P93" s="145">
        <v>1</v>
      </c>
      <c r="Q93" s="145">
        <v>1</v>
      </c>
      <c r="R93" s="145">
        <v>1</v>
      </c>
      <c r="S93" s="145">
        <v>0</v>
      </c>
      <c r="T93" s="145">
        <v>3</v>
      </c>
      <c r="U93" s="145">
        <v>2</v>
      </c>
      <c r="V93" s="145">
        <v>5</v>
      </c>
      <c r="W93" s="145">
        <v>3</v>
      </c>
      <c r="X93" s="145">
        <v>3</v>
      </c>
      <c r="Y93" s="145">
        <v>3</v>
      </c>
      <c r="Z93" s="145">
        <v>3</v>
      </c>
      <c r="AA93" s="145">
        <v>4</v>
      </c>
      <c r="AB93" s="145">
        <v>4</v>
      </c>
      <c r="AC93" s="145">
        <v>4</v>
      </c>
      <c r="AD93" s="145">
        <v>4</v>
      </c>
      <c r="AE93" s="145">
        <v>4</v>
      </c>
      <c r="AF93" s="145">
        <v>3</v>
      </c>
      <c r="AG93" s="145">
        <v>3</v>
      </c>
      <c r="AH93" s="145">
        <v>3</v>
      </c>
      <c r="AI93" s="145">
        <v>4</v>
      </c>
      <c r="AJ93" s="145">
        <v>3</v>
      </c>
      <c r="AK93" s="145">
        <v>4</v>
      </c>
      <c r="AL93" s="145">
        <v>1</v>
      </c>
      <c r="AM93" s="145">
        <v>4</v>
      </c>
      <c r="AN93" s="145">
        <v>3</v>
      </c>
      <c r="AO93" s="145">
        <v>3</v>
      </c>
      <c r="AP93" s="145">
        <v>3</v>
      </c>
      <c r="AQ93" s="145">
        <v>3</v>
      </c>
      <c r="AR93" s="145" t="s">
        <v>798</v>
      </c>
    </row>
    <row r="94" spans="1:44" ht="13.2" x14ac:dyDescent="0.25">
      <c r="A94" s="7">
        <v>94</v>
      </c>
      <c r="B94" s="146">
        <v>43062.434391273149</v>
      </c>
      <c r="C94" s="145" t="s">
        <v>799</v>
      </c>
      <c r="D94" s="145" t="s">
        <v>152</v>
      </c>
      <c r="E94" s="145" t="s">
        <v>788</v>
      </c>
      <c r="F94" s="145">
        <v>1</v>
      </c>
      <c r="G94" s="145">
        <v>1</v>
      </c>
      <c r="H94" s="145">
        <v>1</v>
      </c>
      <c r="I94" s="145">
        <v>1</v>
      </c>
      <c r="J94" s="145">
        <v>1</v>
      </c>
      <c r="K94" s="145">
        <v>1</v>
      </c>
      <c r="L94" s="145">
        <v>1</v>
      </c>
      <c r="M94" s="145">
        <v>1</v>
      </c>
      <c r="N94" s="145">
        <v>0</v>
      </c>
      <c r="O94" s="145">
        <v>0</v>
      </c>
      <c r="P94" s="145">
        <v>1</v>
      </c>
      <c r="Q94" s="145">
        <v>1</v>
      </c>
      <c r="R94" s="145">
        <v>1</v>
      </c>
      <c r="S94" s="145">
        <v>0</v>
      </c>
      <c r="T94" s="145">
        <v>4</v>
      </c>
      <c r="U94" s="145">
        <v>3</v>
      </c>
      <c r="V94" s="145">
        <v>5</v>
      </c>
      <c r="W94" s="145">
        <v>3</v>
      </c>
      <c r="X94" s="145">
        <v>3</v>
      </c>
      <c r="Y94" s="145">
        <v>4</v>
      </c>
      <c r="Z94" s="145">
        <v>3</v>
      </c>
      <c r="AA94" s="145">
        <v>2</v>
      </c>
      <c r="AB94" s="145">
        <v>2</v>
      </c>
      <c r="AC94" s="145">
        <v>3</v>
      </c>
      <c r="AD94" s="145">
        <v>4</v>
      </c>
      <c r="AE94" s="145">
        <v>4</v>
      </c>
      <c r="AF94" s="145">
        <v>4</v>
      </c>
      <c r="AG94" s="145">
        <v>4</v>
      </c>
      <c r="AH94" s="145">
        <v>4</v>
      </c>
      <c r="AI94" s="145">
        <v>4</v>
      </c>
      <c r="AJ94" s="145">
        <v>4</v>
      </c>
      <c r="AK94" s="145">
        <v>4</v>
      </c>
      <c r="AL94" s="145">
        <v>3</v>
      </c>
      <c r="AM94" s="145">
        <v>3</v>
      </c>
      <c r="AN94" s="145">
        <v>3</v>
      </c>
      <c r="AO94" s="145">
        <v>4</v>
      </c>
      <c r="AP94" s="145">
        <v>3</v>
      </c>
      <c r="AQ94" s="145">
        <v>3</v>
      </c>
      <c r="AR94" s="145">
        <v>85743115004</v>
      </c>
    </row>
    <row r="95" spans="1:44" ht="13.2" x14ac:dyDescent="0.25">
      <c r="A95" s="7">
        <v>95</v>
      </c>
      <c r="B95" s="146">
        <v>43062.435781145832</v>
      </c>
      <c r="D95" s="145" t="s">
        <v>145</v>
      </c>
      <c r="E95" s="145" t="s">
        <v>788</v>
      </c>
      <c r="F95" s="145">
        <v>1</v>
      </c>
      <c r="G95" s="145">
        <v>1</v>
      </c>
      <c r="H95" s="145">
        <v>0</v>
      </c>
      <c r="I95" s="145">
        <v>1</v>
      </c>
      <c r="J95" s="145">
        <v>1</v>
      </c>
      <c r="K95" s="145">
        <v>1</v>
      </c>
      <c r="L95" s="145">
        <v>1</v>
      </c>
      <c r="M95" s="145">
        <v>0</v>
      </c>
      <c r="N95" s="145">
        <v>1</v>
      </c>
      <c r="O95" s="145">
        <v>0</v>
      </c>
      <c r="P95" s="145">
        <v>1</v>
      </c>
      <c r="Q95" s="145">
        <v>0</v>
      </c>
      <c r="R95" s="145">
        <v>1</v>
      </c>
      <c r="S95" s="145">
        <v>0</v>
      </c>
      <c r="T95" s="145">
        <v>3</v>
      </c>
      <c r="U95" s="145">
        <v>2</v>
      </c>
      <c r="V95" s="145">
        <v>4</v>
      </c>
      <c r="W95" s="145">
        <v>3</v>
      </c>
      <c r="X95" s="145">
        <v>4</v>
      </c>
      <c r="Y95" s="145">
        <v>3</v>
      </c>
      <c r="Z95" s="145">
        <v>3</v>
      </c>
      <c r="AA95" s="145">
        <v>2</v>
      </c>
      <c r="AB95" s="145">
        <v>2</v>
      </c>
      <c r="AC95" s="145">
        <v>3</v>
      </c>
      <c r="AD95" s="145">
        <v>4</v>
      </c>
      <c r="AE95" s="145">
        <v>3</v>
      </c>
      <c r="AF95" s="145">
        <v>3</v>
      </c>
      <c r="AG95" s="145">
        <v>4</v>
      </c>
      <c r="AH95" s="145">
        <v>5</v>
      </c>
      <c r="AI95" s="145">
        <v>4</v>
      </c>
      <c r="AJ95" s="145">
        <v>3</v>
      </c>
      <c r="AK95" s="145">
        <v>4</v>
      </c>
      <c r="AL95" s="145">
        <v>3</v>
      </c>
      <c r="AM95" s="145">
        <v>4</v>
      </c>
      <c r="AN95" s="145">
        <v>3</v>
      </c>
      <c r="AO95" s="145">
        <v>3</v>
      </c>
      <c r="AP95" s="145">
        <v>3</v>
      </c>
      <c r="AQ95" s="145">
        <v>4</v>
      </c>
      <c r="AR95" s="145">
        <v>82280520660</v>
      </c>
    </row>
    <row r="96" spans="1:44" ht="13.2" x14ac:dyDescent="0.25">
      <c r="A96" s="7">
        <v>96</v>
      </c>
      <c r="B96" s="146">
        <v>43062.435862002312</v>
      </c>
      <c r="C96" s="145" t="s">
        <v>800</v>
      </c>
      <c r="D96" s="145" t="s">
        <v>152</v>
      </c>
      <c r="E96" s="145" t="s">
        <v>788</v>
      </c>
      <c r="F96" s="145">
        <v>1</v>
      </c>
      <c r="G96" s="145">
        <v>1</v>
      </c>
      <c r="H96" s="145">
        <v>0</v>
      </c>
      <c r="I96" s="145">
        <v>1</v>
      </c>
      <c r="J96" s="145">
        <v>1</v>
      </c>
      <c r="K96" s="145">
        <v>1</v>
      </c>
      <c r="L96" s="145">
        <v>0</v>
      </c>
      <c r="M96" s="145">
        <v>0</v>
      </c>
      <c r="N96" s="145">
        <v>1</v>
      </c>
      <c r="O96" s="145">
        <v>0</v>
      </c>
      <c r="P96" s="145">
        <v>0</v>
      </c>
      <c r="Q96" s="145">
        <v>1</v>
      </c>
      <c r="R96" s="145">
        <v>1</v>
      </c>
      <c r="S96" s="145">
        <v>1</v>
      </c>
      <c r="T96" s="145">
        <v>2</v>
      </c>
      <c r="U96" s="145">
        <v>5</v>
      </c>
      <c r="V96" s="145">
        <v>4</v>
      </c>
      <c r="W96" s="145">
        <v>3</v>
      </c>
      <c r="X96" s="145">
        <v>2</v>
      </c>
      <c r="Y96" s="145">
        <v>3</v>
      </c>
      <c r="Z96" s="145">
        <v>2</v>
      </c>
      <c r="AA96" s="145">
        <v>2</v>
      </c>
      <c r="AB96" s="145">
        <v>3</v>
      </c>
      <c r="AC96" s="145">
        <v>2</v>
      </c>
      <c r="AD96" s="145">
        <v>3</v>
      </c>
      <c r="AE96" s="145">
        <v>3</v>
      </c>
      <c r="AF96" s="145">
        <v>2</v>
      </c>
      <c r="AG96" s="145">
        <v>4</v>
      </c>
      <c r="AH96" s="145">
        <v>4</v>
      </c>
      <c r="AI96" s="145">
        <v>4</v>
      </c>
      <c r="AJ96" s="145">
        <v>2</v>
      </c>
      <c r="AK96" s="145">
        <v>3</v>
      </c>
      <c r="AL96" s="145">
        <v>3</v>
      </c>
      <c r="AM96" s="145">
        <v>2</v>
      </c>
      <c r="AN96" s="145">
        <v>2</v>
      </c>
      <c r="AO96" s="145">
        <v>2</v>
      </c>
      <c r="AP96" s="145">
        <v>3</v>
      </c>
      <c r="AQ96" s="145">
        <v>3</v>
      </c>
      <c r="AR96" s="145" t="s">
        <v>801</v>
      </c>
    </row>
    <row r="97" spans="1:44" ht="13.2" x14ac:dyDescent="0.25">
      <c r="A97" s="7">
        <v>97</v>
      </c>
      <c r="B97" s="146">
        <v>43062.436143553241</v>
      </c>
      <c r="C97" s="145" t="s">
        <v>802</v>
      </c>
      <c r="D97" s="145" t="s">
        <v>145</v>
      </c>
      <c r="E97" s="145" t="s">
        <v>788</v>
      </c>
      <c r="F97" s="145">
        <v>1</v>
      </c>
      <c r="G97" s="145">
        <v>1</v>
      </c>
      <c r="H97" s="145">
        <v>0</v>
      </c>
      <c r="I97" s="145">
        <v>1</v>
      </c>
      <c r="J97" s="145">
        <v>1</v>
      </c>
      <c r="K97" s="145">
        <v>1</v>
      </c>
      <c r="L97" s="145">
        <v>1</v>
      </c>
      <c r="M97" s="145">
        <v>1</v>
      </c>
      <c r="N97" s="145">
        <v>1</v>
      </c>
      <c r="O97" s="145">
        <v>0</v>
      </c>
      <c r="P97" s="145">
        <v>0</v>
      </c>
      <c r="Q97" s="145">
        <v>1</v>
      </c>
      <c r="R97" s="145">
        <v>1</v>
      </c>
      <c r="S97" s="145">
        <v>0</v>
      </c>
      <c r="T97" s="145">
        <v>2</v>
      </c>
      <c r="U97" s="145">
        <v>4</v>
      </c>
      <c r="V97" s="145">
        <v>4</v>
      </c>
      <c r="W97" s="145">
        <v>4</v>
      </c>
      <c r="X97" s="145">
        <v>4</v>
      </c>
      <c r="Y97" s="145">
        <v>4</v>
      </c>
      <c r="Z97" s="145">
        <v>4</v>
      </c>
      <c r="AA97" s="145">
        <v>4</v>
      </c>
      <c r="AB97" s="145">
        <v>4</v>
      </c>
      <c r="AC97" s="145">
        <v>4</v>
      </c>
      <c r="AD97" s="145">
        <v>4</v>
      </c>
      <c r="AE97" s="145">
        <v>4</v>
      </c>
      <c r="AF97" s="145">
        <v>4</v>
      </c>
      <c r="AG97" s="145">
        <v>4</v>
      </c>
      <c r="AH97" s="145">
        <v>4</v>
      </c>
      <c r="AI97" s="145">
        <v>4</v>
      </c>
      <c r="AJ97" s="145">
        <v>4</v>
      </c>
      <c r="AK97" s="145">
        <v>4</v>
      </c>
      <c r="AL97" s="145">
        <v>4</v>
      </c>
      <c r="AM97" s="145">
        <v>4</v>
      </c>
      <c r="AN97" s="145">
        <v>4</v>
      </c>
      <c r="AO97" s="145">
        <v>4</v>
      </c>
      <c r="AP97" s="145">
        <v>4</v>
      </c>
      <c r="AQ97" s="145">
        <v>4</v>
      </c>
      <c r="AR97" s="145" t="s">
        <v>803</v>
      </c>
    </row>
    <row r="98" spans="1:44" ht="13.2" x14ac:dyDescent="0.25">
      <c r="A98" s="7">
        <v>98</v>
      </c>
      <c r="B98" s="146">
        <v>43062.436767604166</v>
      </c>
      <c r="C98" s="145" t="s">
        <v>804</v>
      </c>
      <c r="D98" s="145" t="s">
        <v>145</v>
      </c>
      <c r="E98" s="145" t="s">
        <v>788</v>
      </c>
      <c r="F98" s="145">
        <v>1</v>
      </c>
      <c r="G98" s="145">
        <v>1</v>
      </c>
      <c r="H98" s="145">
        <v>0</v>
      </c>
      <c r="I98" s="145">
        <v>1</v>
      </c>
      <c r="J98" s="145">
        <v>1</v>
      </c>
      <c r="K98" s="145">
        <v>1</v>
      </c>
      <c r="L98" s="145">
        <v>1</v>
      </c>
      <c r="M98" s="145">
        <v>1</v>
      </c>
      <c r="N98" s="145">
        <v>1</v>
      </c>
      <c r="O98" s="145">
        <v>0</v>
      </c>
      <c r="P98" s="145">
        <v>1</v>
      </c>
      <c r="Q98" s="145">
        <v>0</v>
      </c>
      <c r="R98" s="145">
        <v>0</v>
      </c>
      <c r="S98" s="145">
        <v>0</v>
      </c>
      <c r="T98" s="145">
        <v>5</v>
      </c>
      <c r="U98" s="145">
        <v>5</v>
      </c>
      <c r="V98" s="145">
        <v>5</v>
      </c>
      <c r="W98" s="145">
        <v>4</v>
      </c>
      <c r="X98" s="145">
        <v>4</v>
      </c>
      <c r="Y98" s="145">
        <v>5</v>
      </c>
      <c r="Z98" s="145">
        <v>5</v>
      </c>
      <c r="AA98" s="145">
        <v>5</v>
      </c>
      <c r="AB98" s="145">
        <v>4</v>
      </c>
      <c r="AC98" s="145">
        <v>4</v>
      </c>
      <c r="AD98" s="145">
        <v>5</v>
      </c>
      <c r="AE98" s="145">
        <v>5</v>
      </c>
      <c r="AF98" s="145">
        <v>5</v>
      </c>
      <c r="AG98" s="145">
        <v>5</v>
      </c>
      <c r="AH98" s="145">
        <v>4</v>
      </c>
      <c r="AI98" s="145">
        <v>5</v>
      </c>
      <c r="AJ98" s="145">
        <v>4</v>
      </c>
      <c r="AK98" s="145">
        <v>5</v>
      </c>
      <c r="AL98" s="145">
        <v>5</v>
      </c>
      <c r="AM98" s="145">
        <v>4</v>
      </c>
      <c r="AN98" s="145">
        <v>4</v>
      </c>
      <c r="AO98" s="145">
        <v>4</v>
      </c>
      <c r="AP98" s="145">
        <v>3</v>
      </c>
      <c r="AQ98" s="145">
        <v>3</v>
      </c>
      <c r="AR98" s="145" t="s">
        <v>805</v>
      </c>
    </row>
    <row r="99" spans="1:44" ht="13.2" x14ac:dyDescent="0.25">
      <c r="A99" s="7">
        <v>99</v>
      </c>
      <c r="B99" s="146">
        <v>43062.437231296295</v>
      </c>
      <c r="C99" s="145" t="s">
        <v>806</v>
      </c>
      <c r="D99" s="145" t="s">
        <v>152</v>
      </c>
      <c r="E99" s="145" t="s">
        <v>776</v>
      </c>
      <c r="F99" s="145">
        <v>1</v>
      </c>
      <c r="G99" s="145">
        <v>0</v>
      </c>
      <c r="H99" s="145">
        <v>0</v>
      </c>
      <c r="I99" s="145">
        <v>1</v>
      </c>
      <c r="J99" s="145">
        <v>0</v>
      </c>
      <c r="K99" s="145">
        <v>1</v>
      </c>
      <c r="L99" s="145">
        <v>1</v>
      </c>
      <c r="M99" s="145">
        <v>1</v>
      </c>
      <c r="N99" s="145">
        <v>1</v>
      </c>
      <c r="O99" s="145">
        <v>0</v>
      </c>
      <c r="P99" s="145">
        <v>1</v>
      </c>
      <c r="Q99" s="145">
        <v>1</v>
      </c>
      <c r="R99" s="145">
        <v>0</v>
      </c>
      <c r="S99" s="145">
        <v>0</v>
      </c>
      <c r="T99" s="145">
        <v>3</v>
      </c>
      <c r="U99" s="145">
        <v>4</v>
      </c>
      <c r="V99" s="145">
        <v>4</v>
      </c>
      <c r="W99" s="145">
        <v>4</v>
      </c>
      <c r="X99" s="145">
        <v>3</v>
      </c>
      <c r="Y99" s="145">
        <v>4</v>
      </c>
      <c r="Z99" s="145">
        <v>4</v>
      </c>
      <c r="AA99" s="145">
        <v>4</v>
      </c>
      <c r="AB99" s="145">
        <v>5</v>
      </c>
      <c r="AC99" s="145">
        <v>3</v>
      </c>
      <c r="AD99" s="145">
        <v>5</v>
      </c>
      <c r="AE99" s="145">
        <v>5</v>
      </c>
      <c r="AF99" s="145">
        <v>3</v>
      </c>
      <c r="AG99" s="145">
        <v>5</v>
      </c>
      <c r="AH99" s="145">
        <v>5</v>
      </c>
      <c r="AI99" s="145">
        <v>5</v>
      </c>
      <c r="AJ99" s="145">
        <v>3</v>
      </c>
      <c r="AK99" s="145">
        <v>4</v>
      </c>
      <c r="AL99" s="145">
        <v>4</v>
      </c>
      <c r="AM99" s="145">
        <v>3</v>
      </c>
      <c r="AN99" s="145">
        <v>4</v>
      </c>
      <c r="AO99" s="145">
        <v>4</v>
      </c>
      <c r="AP99" s="145">
        <v>3</v>
      </c>
      <c r="AQ99" s="145">
        <v>4</v>
      </c>
      <c r="AR99" s="145" t="s">
        <v>807</v>
      </c>
    </row>
    <row r="100" spans="1:44" ht="13.2" x14ac:dyDescent="0.25">
      <c r="A100" s="7">
        <v>100</v>
      </c>
      <c r="B100" s="146">
        <v>43062.437958159717</v>
      </c>
      <c r="C100" s="145" t="s">
        <v>808</v>
      </c>
      <c r="D100" s="145" t="s">
        <v>152</v>
      </c>
      <c r="E100" s="145" t="s">
        <v>788</v>
      </c>
      <c r="F100" s="145">
        <v>1</v>
      </c>
      <c r="G100" s="145">
        <v>1</v>
      </c>
      <c r="H100" s="145">
        <v>0</v>
      </c>
      <c r="I100" s="145">
        <v>1</v>
      </c>
      <c r="J100" s="145">
        <v>1</v>
      </c>
      <c r="K100" s="145">
        <v>1</v>
      </c>
      <c r="L100" s="145">
        <v>0</v>
      </c>
      <c r="M100" s="145">
        <v>1</v>
      </c>
      <c r="N100" s="145">
        <v>1</v>
      </c>
      <c r="O100" s="145">
        <v>1</v>
      </c>
      <c r="P100" s="145">
        <v>1</v>
      </c>
      <c r="Q100" s="145">
        <v>0</v>
      </c>
      <c r="R100" s="145">
        <v>1</v>
      </c>
      <c r="S100" s="145">
        <v>0</v>
      </c>
      <c r="T100" s="145">
        <v>4</v>
      </c>
      <c r="U100" s="145">
        <v>3</v>
      </c>
      <c r="V100" s="145">
        <v>5</v>
      </c>
      <c r="W100" s="145">
        <v>3</v>
      </c>
      <c r="X100" s="145">
        <v>3</v>
      </c>
      <c r="Y100" s="145">
        <v>4</v>
      </c>
      <c r="Z100" s="145">
        <v>3</v>
      </c>
      <c r="AA100" s="145">
        <v>3</v>
      </c>
      <c r="AB100" s="145">
        <v>5</v>
      </c>
      <c r="AC100" s="145">
        <v>4</v>
      </c>
      <c r="AD100" s="145">
        <v>4</v>
      </c>
      <c r="AE100" s="145">
        <v>4</v>
      </c>
      <c r="AF100" s="145">
        <v>4</v>
      </c>
      <c r="AG100" s="145">
        <v>4</v>
      </c>
      <c r="AH100" s="145">
        <v>4</v>
      </c>
      <c r="AI100" s="145">
        <v>4</v>
      </c>
      <c r="AJ100" s="145">
        <v>3</v>
      </c>
      <c r="AK100" s="145">
        <v>5</v>
      </c>
      <c r="AL100" s="145">
        <v>3</v>
      </c>
      <c r="AM100" s="145">
        <v>4</v>
      </c>
      <c r="AN100" s="145">
        <v>4</v>
      </c>
      <c r="AO100" s="145">
        <v>4</v>
      </c>
      <c r="AP100" s="145">
        <v>3</v>
      </c>
      <c r="AQ100" s="145">
        <v>3</v>
      </c>
      <c r="AR100" s="145" t="s">
        <v>809</v>
      </c>
    </row>
    <row r="101" spans="1:44" ht="13.2" x14ac:dyDescent="0.25">
      <c r="A101" s="7">
        <v>101</v>
      </c>
      <c r="B101" s="146">
        <v>43062.438072222227</v>
      </c>
      <c r="C101" s="145" t="s">
        <v>810</v>
      </c>
      <c r="D101" s="145" t="s">
        <v>145</v>
      </c>
      <c r="E101" s="145" t="s">
        <v>779</v>
      </c>
      <c r="F101" s="145">
        <v>1</v>
      </c>
      <c r="G101" s="145">
        <v>1</v>
      </c>
      <c r="H101" s="145">
        <v>1</v>
      </c>
      <c r="I101" s="145">
        <v>1</v>
      </c>
      <c r="J101" s="145">
        <v>1</v>
      </c>
      <c r="K101" s="145">
        <v>1</v>
      </c>
      <c r="L101" s="145">
        <v>1</v>
      </c>
      <c r="M101" s="145">
        <v>1</v>
      </c>
      <c r="N101" s="145">
        <v>1</v>
      </c>
      <c r="O101" s="145">
        <v>1</v>
      </c>
      <c r="P101" s="145">
        <v>1</v>
      </c>
      <c r="Q101" s="145">
        <v>1</v>
      </c>
      <c r="R101" s="145">
        <v>1</v>
      </c>
      <c r="S101" s="145">
        <v>1</v>
      </c>
      <c r="T101" s="145">
        <v>4</v>
      </c>
      <c r="U101" s="145">
        <v>3</v>
      </c>
      <c r="V101" s="145">
        <v>5</v>
      </c>
      <c r="W101" s="145">
        <v>4</v>
      </c>
      <c r="X101" s="145">
        <v>3</v>
      </c>
      <c r="Y101" s="145">
        <v>3</v>
      </c>
      <c r="Z101" s="145">
        <v>3</v>
      </c>
      <c r="AA101" s="145">
        <v>3</v>
      </c>
      <c r="AB101" s="145">
        <v>3</v>
      </c>
      <c r="AC101" s="145">
        <v>4</v>
      </c>
      <c r="AD101" s="145">
        <v>4</v>
      </c>
      <c r="AE101" s="145">
        <v>5</v>
      </c>
      <c r="AF101" s="145">
        <v>4</v>
      </c>
      <c r="AG101" s="145">
        <v>5</v>
      </c>
      <c r="AH101" s="145">
        <v>4</v>
      </c>
      <c r="AI101" s="145">
        <v>4</v>
      </c>
      <c r="AJ101" s="145">
        <v>4</v>
      </c>
      <c r="AK101" s="145">
        <v>4</v>
      </c>
      <c r="AL101" s="145">
        <v>4</v>
      </c>
      <c r="AM101" s="145">
        <v>3</v>
      </c>
      <c r="AN101" s="145">
        <v>3</v>
      </c>
      <c r="AO101" s="145">
        <v>3</v>
      </c>
      <c r="AP101" s="145">
        <v>3</v>
      </c>
      <c r="AQ101" s="145">
        <v>4</v>
      </c>
      <c r="AR101" s="145" t="s">
        <v>811</v>
      </c>
    </row>
    <row r="102" spans="1:44" ht="13.2" x14ac:dyDescent="0.25">
      <c r="A102" s="7">
        <v>102</v>
      </c>
      <c r="B102" s="146">
        <v>43062.439151678242</v>
      </c>
      <c r="C102" s="145" t="s">
        <v>812</v>
      </c>
      <c r="D102" s="145" t="s">
        <v>145</v>
      </c>
      <c r="E102" s="145" t="s">
        <v>788</v>
      </c>
      <c r="F102" s="145">
        <v>1</v>
      </c>
      <c r="G102" s="145">
        <v>1</v>
      </c>
      <c r="H102" s="145">
        <v>0</v>
      </c>
      <c r="I102" s="145">
        <v>1</v>
      </c>
      <c r="J102" s="145">
        <v>1</v>
      </c>
      <c r="K102" s="145">
        <v>1</v>
      </c>
      <c r="L102" s="145">
        <v>0</v>
      </c>
      <c r="M102" s="145">
        <v>1</v>
      </c>
      <c r="N102" s="145">
        <v>1</v>
      </c>
      <c r="O102" s="145">
        <v>0</v>
      </c>
      <c r="P102" s="145">
        <v>0</v>
      </c>
      <c r="Q102" s="145">
        <v>0</v>
      </c>
      <c r="R102" s="145">
        <v>1</v>
      </c>
      <c r="S102" s="145">
        <v>0</v>
      </c>
      <c r="T102" s="145">
        <v>3</v>
      </c>
      <c r="U102" s="145">
        <v>4</v>
      </c>
      <c r="V102" s="145">
        <v>3</v>
      </c>
      <c r="W102" s="145">
        <v>4</v>
      </c>
      <c r="X102" s="145">
        <v>3</v>
      </c>
      <c r="Y102" s="145">
        <v>4</v>
      </c>
      <c r="Z102" s="145">
        <v>3</v>
      </c>
      <c r="AA102" s="145">
        <v>3</v>
      </c>
      <c r="AB102" s="145">
        <v>3</v>
      </c>
      <c r="AC102" s="145">
        <v>4</v>
      </c>
      <c r="AD102" s="145">
        <v>3</v>
      </c>
      <c r="AE102" s="145">
        <v>5</v>
      </c>
      <c r="AF102" s="145">
        <v>3</v>
      </c>
      <c r="AG102" s="145">
        <v>4</v>
      </c>
      <c r="AH102" s="145">
        <v>3</v>
      </c>
      <c r="AI102" s="145">
        <v>4</v>
      </c>
      <c r="AJ102" s="145">
        <v>3</v>
      </c>
      <c r="AK102" s="145">
        <v>4</v>
      </c>
      <c r="AL102" s="145">
        <v>4</v>
      </c>
      <c r="AM102" s="145">
        <v>4</v>
      </c>
      <c r="AN102" s="145">
        <v>4</v>
      </c>
      <c r="AO102" s="145">
        <v>4</v>
      </c>
      <c r="AP102" s="145">
        <v>3</v>
      </c>
      <c r="AQ102" s="145">
        <v>4</v>
      </c>
      <c r="AR102" s="145" t="s">
        <v>813</v>
      </c>
    </row>
    <row r="103" spans="1:44" ht="13.2" x14ac:dyDescent="0.25">
      <c r="A103" s="7">
        <v>103</v>
      </c>
      <c r="B103" s="146">
        <v>43062.439224930553</v>
      </c>
      <c r="C103" s="145" t="s">
        <v>814</v>
      </c>
      <c r="D103" s="145" t="s">
        <v>152</v>
      </c>
      <c r="E103" s="145" t="s">
        <v>776</v>
      </c>
      <c r="F103" s="145">
        <v>1</v>
      </c>
      <c r="G103" s="145">
        <v>1</v>
      </c>
      <c r="H103" s="145">
        <v>1</v>
      </c>
      <c r="I103" s="145">
        <v>1</v>
      </c>
      <c r="J103" s="145">
        <v>1</v>
      </c>
      <c r="K103" s="145">
        <v>1</v>
      </c>
      <c r="L103" s="145">
        <v>1</v>
      </c>
      <c r="M103" s="145">
        <v>1</v>
      </c>
      <c r="N103" s="145">
        <v>0</v>
      </c>
      <c r="O103" s="145">
        <v>0</v>
      </c>
      <c r="P103" s="145">
        <v>0</v>
      </c>
      <c r="Q103" s="145">
        <v>1</v>
      </c>
      <c r="R103" s="145">
        <v>0</v>
      </c>
      <c r="S103" s="145">
        <v>1</v>
      </c>
      <c r="T103" s="145">
        <v>3</v>
      </c>
      <c r="U103" s="145">
        <v>4</v>
      </c>
      <c r="V103" s="145">
        <v>5</v>
      </c>
      <c r="W103" s="145">
        <v>4</v>
      </c>
      <c r="X103" s="145">
        <v>4</v>
      </c>
      <c r="Y103" s="145">
        <v>3</v>
      </c>
      <c r="Z103" s="145">
        <v>3</v>
      </c>
      <c r="AA103" s="145">
        <v>2</v>
      </c>
      <c r="AB103" s="145">
        <v>3</v>
      </c>
      <c r="AC103" s="145">
        <v>3</v>
      </c>
      <c r="AD103" s="145">
        <v>4</v>
      </c>
      <c r="AE103" s="145">
        <v>5</v>
      </c>
      <c r="AF103" s="145">
        <v>4</v>
      </c>
      <c r="AG103" s="145">
        <v>4</v>
      </c>
      <c r="AH103" s="145">
        <v>4</v>
      </c>
      <c r="AI103" s="145">
        <v>4</v>
      </c>
      <c r="AJ103" s="145">
        <v>3</v>
      </c>
      <c r="AK103" s="145">
        <v>3</v>
      </c>
      <c r="AL103" s="145">
        <v>4</v>
      </c>
      <c r="AM103" s="145">
        <v>3</v>
      </c>
      <c r="AN103" s="145">
        <v>4</v>
      </c>
      <c r="AO103" s="145">
        <v>4</v>
      </c>
      <c r="AP103" s="145">
        <v>3</v>
      </c>
      <c r="AQ103" s="145">
        <v>4</v>
      </c>
      <c r="AR103" s="145" t="s">
        <v>815</v>
      </c>
    </row>
    <row r="104" spans="1:44" ht="13.2" x14ac:dyDescent="0.25">
      <c r="A104" s="7">
        <v>104</v>
      </c>
      <c r="B104" s="146">
        <v>43062.439802916662</v>
      </c>
      <c r="C104" s="145" t="s">
        <v>816</v>
      </c>
      <c r="D104" s="145" t="s">
        <v>145</v>
      </c>
      <c r="E104" s="145" t="s">
        <v>770</v>
      </c>
      <c r="F104" s="145">
        <v>1</v>
      </c>
      <c r="G104" s="145">
        <v>1</v>
      </c>
      <c r="H104" s="145">
        <v>0</v>
      </c>
      <c r="I104" s="145">
        <v>1</v>
      </c>
      <c r="J104" s="145">
        <v>1</v>
      </c>
      <c r="K104" s="145">
        <v>1</v>
      </c>
      <c r="L104" s="145">
        <v>0</v>
      </c>
      <c r="M104" s="145">
        <v>0</v>
      </c>
      <c r="N104" s="145">
        <v>1</v>
      </c>
      <c r="O104" s="145">
        <v>1</v>
      </c>
      <c r="P104" s="145">
        <v>1</v>
      </c>
      <c r="Q104" s="145">
        <v>1</v>
      </c>
      <c r="R104" s="145">
        <v>0</v>
      </c>
      <c r="S104" s="145">
        <v>0</v>
      </c>
      <c r="T104" s="145">
        <v>2</v>
      </c>
      <c r="U104" s="145">
        <v>2</v>
      </c>
      <c r="V104" s="145">
        <v>5</v>
      </c>
      <c r="W104" s="145">
        <v>5</v>
      </c>
      <c r="X104" s="145">
        <v>5</v>
      </c>
      <c r="Y104" s="145">
        <v>4</v>
      </c>
      <c r="Z104" s="145">
        <v>4</v>
      </c>
      <c r="AA104" s="145">
        <v>3</v>
      </c>
      <c r="AB104" s="145">
        <v>4</v>
      </c>
      <c r="AC104" s="145">
        <v>4</v>
      </c>
      <c r="AD104" s="145">
        <v>4</v>
      </c>
      <c r="AE104" s="145">
        <v>4</v>
      </c>
      <c r="AF104" s="145">
        <v>4</v>
      </c>
      <c r="AG104" s="145">
        <v>4</v>
      </c>
      <c r="AH104" s="145">
        <v>3</v>
      </c>
      <c r="AI104" s="145">
        <v>3</v>
      </c>
      <c r="AJ104" s="145">
        <v>3</v>
      </c>
      <c r="AK104" s="145">
        <v>2</v>
      </c>
      <c r="AL104" s="145">
        <v>2</v>
      </c>
      <c r="AM104" s="145">
        <v>4</v>
      </c>
      <c r="AN104" s="145">
        <v>3</v>
      </c>
      <c r="AO104" s="145">
        <v>3</v>
      </c>
      <c r="AP104" s="145">
        <v>3</v>
      </c>
      <c r="AQ104" s="145">
        <v>3</v>
      </c>
      <c r="AR104" s="145" t="s">
        <v>817</v>
      </c>
    </row>
    <row r="105" spans="1:44" ht="13.2" x14ac:dyDescent="0.25">
      <c r="A105" s="7">
        <v>105</v>
      </c>
      <c r="B105" s="146">
        <v>43062.43996585648</v>
      </c>
      <c r="C105" s="145" t="s">
        <v>818</v>
      </c>
      <c r="D105" s="145" t="s">
        <v>145</v>
      </c>
      <c r="E105" s="145" t="s">
        <v>788</v>
      </c>
      <c r="F105" s="145">
        <v>1</v>
      </c>
      <c r="G105" s="145">
        <v>1</v>
      </c>
      <c r="H105" s="145">
        <v>0</v>
      </c>
      <c r="I105" s="145">
        <v>1</v>
      </c>
      <c r="J105" s="145">
        <v>1</v>
      </c>
      <c r="K105" s="145">
        <v>1</v>
      </c>
      <c r="L105" s="145">
        <v>0</v>
      </c>
      <c r="M105" s="145">
        <v>0</v>
      </c>
      <c r="N105" s="145">
        <v>1</v>
      </c>
      <c r="O105" s="145">
        <v>0</v>
      </c>
      <c r="P105" s="145">
        <v>0</v>
      </c>
      <c r="Q105" s="145">
        <v>1</v>
      </c>
      <c r="R105" s="145">
        <v>1</v>
      </c>
      <c r="S105" s="145">
        <v>0</v>
      </c>
      <c r="T105" s="145">
        <v>2</v>
      </c>
      <c r="U105" s="145">
        <v>4</v>
      </c>
      <c r="V105" s="145">
        <v>2</v>
      </c>
      <c r="W105" s="145">
        <v>3</v>
      </c>
      <c r="X105" s="145">
        <v>2</v>
      </c>
      <c r="Y105" s="145">
        <v>3</v>
      </c>
      <c r="Z105" s="145">
        <v>2</v>
      </c>
      <c r="AA105" s="145">
        <v>4</v>
      </c>
      <c r="AB105" s="145">
        <v>4</v>
      </c>
      <c r="AC105" s="145">
        <v>4</v>
      </c>
      <c r="AD105" s="145">
        <v>4</v>
      </c>
      <c r="AE105" s="145">
        <v>4</v>
      </c>
      <c r="AF105" s="145">
        <v>3</v>
      </c>
      <c r="AG105" s="145">
        <v>3</v>
      </c>
      <c r="AH105" s="145">
        <v>3</v>
      </c>
      <c r="AI105" s="145">
        <v>3</v>
      </c>
      <c r="AJ105" s="145">
        <v>4</v>
      </c>
      <c r="AK105" s="145">
        <v>4</v>
      </c>
      <c r="AL105" s="145">
        <v>4</v>
      </c>
      <c r="AM105" s="145">
        <v>3</v>
      </c>
      <c r="AN105" s="145">
        <v>3</v>
      </c>
      <c r="AO105" s="145">
        <v>3</v>
      </c>
      <c r="AP105" s="145">
        <v>4</v>
      </c>
      <c r="AQ105" s="145">
        <v>3</v>
      </c>
      <c r="AR105" s="145" t="s">
        <v>819</v>
      </c>
    </row>
    <row r="106" spans="1:44" ht="13.2" x14ac:dyDescent="0.25">
      <c r="A106" s="7">
        <v>106</v>
      </c>
      <c r="B106" s="146">
        <v>43062.441842592598</v>
      </c>
      <c r="C106" s="145" t="s">
        <v>820</v>
      </c>
      <c r="D106" s="145" t="s">
        <v>152</v>
      </c>
      <c r="E106" s="145" t="s">
        <v>788</v>
      </c>
      <c r="F106" s="145">
        <v>1</v>
      </c>
      <c r="G106" s="145">
        <v>1</v>
      </c>
      <c r="H106" s="145">
        <v>1</v>
      </c>
      <c r="I106" s="145">
        <v>1</v>
      </c>
      <c r="J106" s="145">
        <v>0</v>
      </c>
      <c r="K106" s="145">
        <v>1</v>
      </c>
      <c r="L106" s="145">
        <v>1</v>
      </c>
      <c r="M106" s="145">
        <v>1</v>
      </c>
      <c r="N106" s="145">
        <v>1</v>
      </c>
      <c r="O106" s="145">
        <v>0</v>
      </c>
      <c r="P106" s="145">
        <v>0</v>
      </c>
      <c r="Q106" s="145">
        <v>1</v>
      </c>
      <c r="R106" s="145">
        <v>1</v>
      </c>
      <c r="S106" s="145">
        <v>0</v>
      </c>
      <c r="T106" s="145">
        <v>3</v>
      </c>
      <c r="U106" s="145">
        <v>5</v>
      </c>
      <c r="V106" s="145">
        <v>5</v>
      </c>
      <c r="W106" s="145">
        <v>5</v>
      </c>
      <c r="X106" s="145">
        <v>4</v>
      </c>
      <c r="Y106" s="145">
        <v>4</v>
      </c>
      <c r="Z106" s="145">
        <v>3</v>
      </c>
      <c r="AA106" s="145">
        <v>3</v>
      </c>
      <c r="AB106" s="145">
        <v>2</v>
      </c>
      <c r="AC106" s="145">
        <v>3</v>
      </c>
      <c r="AD106" s="145">
        <v>3</v>
      </c>
      <c r="AE106" s="145">
        <v>4</v>
      </c>
      <c r="AF106" s="145">
        <v>4</v>
      </c>
      <c r="AG106" s="145">
        <v>3</v>
      </c>
      <c r="AH106" s="145">
        <v>3</v>
      </c>
      <c r="AI106" s="145">
        <v>5</v>
      </c>
      <c r="AJ106" s="145">
        <v>4</v>
      </c>
      <c r="AK106" s="145">
        <v>3</v>
      </c>
      <c r="AL106" s="145">
        <v>3</v>
      </c>
      <c r="AM106" s="145">
        <v>4</v>
      </c>
      <c r="AN106" s="145">
        <v>3</v>
      </c>
      <c r="AO106" s="145">
        <v>3</v>
      </c>
      <c r="AP106" s="145">
        <v>3</v>
      </c>
      <c r="AQ106" s="145">
        <v>5</v>
      </c>
      <c r="AR106" s="145">
        <v>81373740681</v>
      </c>
    </row>
    <row r="107" spans="1:44" ht="13.2" x14ac:dyDescent="0.25">
      <c r="A107" s="7">
        <v>107</v>
      </c>
      <c r="B107" s="146">
        <v>43062.443782615737</v>
      </c>
      <c r="D107" s="145" t="s">
        <v>145</v>
      </c>
      <c r="E107" s="145" t="s">
        <v>788</v>
      </c>
      <c r="F107" s="145">
        <v>1</v>
      </c>
      <c r="G107" s="145">
        <v>1</v>
      </c>
      <c r="H107" s="145">
        <v>0</v>
      </c>
      <c r="I107" s="145">
        <v>1</v>
      </c>
      <c r="J107" s="145">
        <v>1</v>
      </c>
      <c r="K107" s="145">
        <v>1</v>
      </c>
      <c r="L107" s="145">
        <v>1</v>
      </c>
      <c r="M107" s="145">
        <v>1</v>
      </c>
      <c r="N107" s="145">
        <v>1</v>
      </c>
      <c r="O107" s="145">
        <v>0</v>
      </c>
      <c r="P107" s="145">
        <v>0</v>
      </c>
      <c r="Q107" s="145">
        <v>0</v>
      </c>
      <c r="R107" s="145">
        <v>1</v>
      </c>
      <c r="S107" s="145">
        <v>0</v>
      </c>
      <c r="T107" s="145">
        <v>2</v>
      </c>
      <c r="U107" s="145">
        <v>4</v>
      </c>
      <c r="V107" s="145">
        <v>5</v>
      </c>
      <c r="W107" s="145">
        <v>4</v>
      </c>
      <c r="X107" s="145">
        <v>3</v>
      </c>
      <c r="Y107" s="145">
        <v>2</v>
      </c>
      <c r="Z107" s="145">
        <v>3</v>
      </c>
      <c r="AA107" s="145">
        <v>4</v>
      </c>
      <c r="AB107" s="145">
        <v>1</v>
      </c>
      <c r="AC107" s="145">
        <v>3</v>
      </c>
      <c r="AD107" s="145">
        <v>4</v>
      </c>
      <c r="AE107" s="145">
        <v>4</v>
      </c>
      <c r="AF107" s="145">
        <v>4</v>
      </c>
      <c r="AG107" s="145">
        <v>3</v>
      </c>
      <c r="AH107" s="145">
        <v>4</v>
      </c>
      <c r="AI107" s="145">
        <v>5</v>
      </c>
      <c r="AJ107" s="145">
        <v>4</v>
      </c>
      <c r="AK107" s="145">
        <v>5</v>
      </c>
      <c r="AL107" s="145">
        <v>4</v>
      </c>
      <c r="AM107" s="145">
        <v>3</v>
      </c>
      <c r="AN107" s="145">
        <v>3</v>
      </c>
      <c r="AO107" s="145">
        <v>3</v>
      </c>
      <c r="AP107" s="145">
        <v>2</v>
      </c>
      <c r="AQ107" s="145">
        <v>4</v>
      </c>
      <c r="AR107" s="145">
        <v>85743372669</v>
      </c>
    </row>
    <row r="108" spans="1:44" ht="13.2" x14ac:dyDescent="0.25">
      <c r="A108" s="7">
        <v>108</v>
      </c>
      <c r="B108" s="146">
        <v>43062.446903969903</v>
      </c>
      <c r="C108" s="145" t="s">
        <v>821</v>
      </c>
      <c r="D108" s="145" t="s">
        <v>152</v>
      </c>
      <c r="E108" s="145" t="s">
        <v>788</v>
      </c>
      <c r="F108" s="145">
        <v>1</v>
      </c>
      <c r="G108" s="145">
        <v>1</v>
      </c>
      <c r="H108" s="145">
        <v>0</v>
      </c>
      <c r="I108" s="145">
        <v>1</v>
      </c>
      <c r="J108" s="145">
        <v>1</v>
      </c>
      <c r="K108" s="145">
        <v>1</v>
      </c>
      <c r="L108" s="145">
        <v>1</v>
      </c>
      <c r="M108" s="145">
        <v>1</v>
      </c>
      <c r="N108" s="145">
        <v>1</v>
      </c>
      <c r="O108" s="145">
        <v>0</v>
      </c>
      <c r="P108" s="145">
        <v>0</v>
      </c>
      <c r="Q108" s="145">
        <v>1</v>
      </c>
      <c r="R108" s="145">
        <v>1</v>
      </c>
      <c r="S108" s="145">
        <v>0</v>
      </c>
      <c r="T108" s="145">
        <v>4</v>
      </c>
      <c r="U108" s="145">
        <v>3</v>
      </c>
      <c r="V108" s="145">
        <v>4</v>
      </c>
      <c r="W108" s="145">
        <v>4</v>
      </c>
      <c r="X108" s="145">
        <v>3</v>
      </c>
      <c r="Y108" s="145">
        <v>3</v>
      </c>
      <c r="Z108" s="145">
        <v>4</v>
      </c>
      <c r="AA108" s="145">
        <v>4</v>
      </c>
      <c r="AB108" s="145">
        <v>5</v>
      </c>
      <c r="AC108" s="145">
        <v>4</v>
      </c>
      <c r="AD108" s="145">
        <v>5</v>
      </c>
      <c r="AE108" s="145">
        <v>4</v>
      </c>
      <c r="AF108" s="145">
        <v>4</v>
      </c>
      <c r="AG108" s="145">
        <v>4</v>
      </c>
      <c r="AH108" s="145">
        <v>5</v>
      </c>
      <c r="AI108" s="145">
        <v>5</v>
      </c>
      <c r="AJ108" s="145">
        <v>4</v>
      </c>
      <c r="AK108" s="145">
        <v>4</v>
      </c>
      <c r="AL108" s="145">
        <v>3</v>
      </c>
      <c r="AM108" s="145">
        <v>4</v>
      </c>
      <c r="AN108" s="145">
        <v>4</v>
      </c>
      <c r="AO108" s="145">
        <v>4</v>
      </c>
      <c r="AP108" s="145">
        <v>3</v>
      </c>
      <c r="AQ108" s="145">
        <v>5</v>
      </c>
      <c r="AR108" s="145">
        <v>81575656098</v>
      </c>
    </row>
    <row r="109" spans="1:44" ht="13.2" x14ac:dyDescent="0.25">
      <c r="A109" s="7">
        <v>109</v>
      </c>
      <c r="B109" s="146">
        <v>43062.447317106482</v>
      </c>
      <c r="D109" s="145" t="s">
        <v>145</v>
      </c>
      <c r="E109" s="145" t="s">
        <v>788</v>
      </c>
      <c r="F109" s="145">
        <v>1</v>
      </c>
      <c r="G109" s="145">
        <v>1</v>
      </c>
      <c r="H109" s="145">
        <v>0</v>
      </c>
      <c r="I109" s="145">
        <v>1</v>
      </c>
      <c r="J109" s="145">
        <v>1</v>
      </c>
      <c r="K109" s="145">
        <v>1</v>
      </c>
      <c r="L109" s="145">
        <v>1</v>
      </c>
      <c r="M109" s="145">
        <v>1</v>
      </c>
      <c r="N109" s="145">
        <v>1</v>
      </c>
      <c r="O109" s="145">
        <v>0</v>
      </c>
      <c r="P109" s="145">
        <v>0</v>
      </c>
      <c r="Q109" s="145">
        <v>1</v>
      </c>
      <c r="R109" s="145">
        <v>1</v>
      </c>
      <c r="S109" s="145">
        <v>0</v>
      </c>
      <c r="T109" s="145">
        <v>1</v>
      </c>
      <c r="U109" s="145">
        <v>5</v>
      </c>
      <c r="V109" s="145">
        <v>5</v>
      </c>
      <c r="W109" s="145">
        <v>5</v>
      </c>
      <c r="X109" s="145">
        <v>5</v>
      </c>
      <c r="Y109" s="145">
        <v>3</v>
      </c>
      <c r="Z109" s="145">
        <v>3</v>
      </c>
      <c r="AA109" s="145">
        <v>3</v>
      </c>
      <c r="AB109" s="145">
        <v>1</v>
      </c>
      <c r="AC109" s="145">
        <v>5</v>
      </c>
      <c r="AD109" s="145">
        <v>5</v>
      </c>
      <c r="AE109" s="145">
        <v>5</v>
      </c>
      <c r="AF109" s="145">
        <v>5</v>
      </c>
      <c r="AG109" s="145">
        <v>5</v>
      </c>
      <c r="AH109" s="145">
        <v>5</v>
      </c>
      <c r="AI109" s="145">
        <v>5</v>
      </c>
      <c r="AJ109" s="145">
        <v>5</v>
      </c>
      <c r="AK109" s="145">
        <v>5</v>
      </c>
      <c r="AL109" s="145">
        <v>5</v>
      </c>
      <c r="AM109" s="145">
        <v>5</v>
      </c>
      <c r="AN109" s="145">
        <v>3</v>
      </c>
      <c r="AO109" s="145">
        <v>5</v>
      </c>
      <c r="AP109" s="145">
        <v>5</v>
      </c>
      <c r="AQ109" s="145">
        <v>5</v>
      </c>
      <c r="AR109" s="145" t="s">
        <v>822</v>
      </c>
    </row>
    <row r="110" spans="1:44" ht="13.2" x14ac:dyDescent="0.25">
      <c r="A110" s="7">
        <v>110</v>
      </c>
      <c r="B110" s="146">
        <v>43062.447621168976</v>
      </c>
      <c r="C110" s="145" t="s">
        <v>823</v>
      </c>
      <c r="D110" s="145" t="s">
        <v>145</v>
      </c>
      <c r="E110" s="145" t="s">
        <v>776</v>
      </c>
      <c r="F110" s="145">
        <v>1</v>
      </c>
      <c r="G110" s="145">
        <v>1</v>
      </c>
      <c r="H110" s="145">
        <v>0</v>
      </c>
      <c r="I110" s="145">
        <v>1</v>
      </c>
      <c r="J110" s="145">
        <v>1</v>
      </c>
      <c r="K110" s="145">
        <v>1</v>
      </c>
      <c r="L110" s="145">
        <v>1</v>
      </c>
      <c r="M110" s="145">
        <v>0</v>
      </c>
      <c r="N110" s="145">
        <v>0</v>
      </c>
      <c r="O110" s="145">
        <v>0</v>
      </c>
      <c r="P110" s="145">
        <v>1</v>
      </c>
      <c r="Q110" s="145">
        <v>1</v>
      </c>
      <c r="R110" s="145">
        <v>1</v>
      </c>
      <c r="S110" s="145">
        <v>0</v>
      </c>
      <c r="T110" s="145">
        <v>3</v>
      </c>
      <c r="U110" s="145">
        <v>4</v>
      </c>
      <c r="V110" s="145">
        <v>5</v>
      </c>
      <c r="W110" s="145">
        <v>3</v>
      </c>
      <c r="X110" s="145">
        <v>3</v>
      </c>
      <c r="Y110" s="145">
        <v>4</v>
      </c>
      <c r="Z110" s="145">
        <v>4</v>
      </c>
      <c r="AA110" s="145">
        <v>4</v>
      </c>
      <c r="AB110" s="145">
        <v>4</v>
      </c>
      <c r="AC110" s="145">
        <v>4</v>
      </c>
      <c r="AD110" s="145">
        <v>4</v>
      </c>
      <c r="AE110" s="145">
        <v>4</v>
      </c>
      <c r="AF110" s="145">
        <v>4</v>
      </c>
      <c r="AG110" s="145">
        <v>4</v>
      </c>
      <c r="AH110" s="145">
        <v>4</v>
      </c>
      <c r="AI110" s="145">
        <v>5</v>
      </c>
      <c r="AJ110" s="145">
        <v>4</v>
      </c>
      <c r="AK110" s="145">
        <v>4</v>
      </c>
      <c r="AL110" s="145">
        <v>5</v>
      </c>
      <c r="AM110" s="145">
        <v>3</v>
      </c>
      <c r="AN110" s="145">
        <v>3</v>
      </c>
      <c r="AO110" s="145">
        <v>4</v>
      </c>
      <c r="AP110" s="145">
        <v>4</v>
      </c>
      <c r="AQ110" s="145">
        <v>4</v>
      </c>
      <c r="AR110" s="145">
        <v>82306933184</v>
      </c>
    </row>
    <row r="111" spans="1:44" ht="13.2" x14ac:dyDescent="0.25">
      <c r="A111" s="7">
        <v>111</v>
      </c>
      <c r="B111" s="146">
        <v>43062.447988483793</v>
      </c>
      <c r="D111" s="145" t="s">
        <v>145</v>
      </c>
      <c r="E111" s="145" t="s">
        <v>776</v>
      </c>
      <c r="F111" s="145">
        <v>1</v>
      </c>
      <c r="G111" s="145">
        <v>1</v>
      </c>
      <c r="H111" s="145">
        <v>0</v>
      </c>
      <c r="I111" s="145">
        <v>1</v>
      </c>
      <c r="J111" s="145">
        <v>1</v>
      </c>
      <c r="K111" s="145">
        <v>1</v>
      </c>
      <c r="L111" s="145">
        <v>1</v>
      </c>
      <c r="M111" s="145">
        <v>1</v>
      </c>
      <c r="N111" s="145">
        <v>0</v>
      </c>
      <c r="O111" s="145">
        <v>1</v>
      </c>
      <c r="P111" s="145">
        <v>1</v>
      </c>
      <c r="Q111" s="145">
        <v>1</v>
      </c>
      <c r="R111" s="145">
        <v>1</v>
      </c>
      <c r="S111" s="145">
        <v>0</v>
      </c>
      <c r="T111" s="145">
        <v>4</v>
      </c>
      <c r="U111" s="145">
        <v>4</v>
      </c>
      <c r="V111" s="145">
        <v>3</v>
      </c>
      <c r="W111" s="145">
        <v>4</v>
      </c>
      <c r="X111" s="145">
        <v>5</v>
      </c>
      <c r="Y111" s="145">
        <v>5</v>
      </c>
      <c r="Z111" s="145">
        <v>2</v>
      </c>
      <c r="AA111" s="145">
        <v>1</v>
      </c>
      <c r="AB111" s="145">
        <v>3</v>
      </c>
      <c r="AC111" s="145">
        <v>4</v>
      </c>
      <c r="AD111" s="145">
        <v>4</v>
      </c>
      <c r="AE111" s="145">
        <v>4</v>
      </c>
      <c r="AF111" s="145">
        <v>4</v>
      </c>
      <c r="AG111" s="145">
        <v>4</v>
      </c>
      <c r="AH111" s="145">
        <v>3</v>
      </c>
      <c r="AI111" s="145">
        <v>4</v>
      </c>
      <c r="AJ111" s="145">
        <v>4</v>
      </c>
      <c r="AK111" s="145">
        <v>4</v>
      </c>
      <c r="AL111" s="145">
        <v>3</v>
      </c>
      <c r="AM111" s="145">
        <v>3</v>
      </c>
      <c r="AN111" s="145">
        <v>2</v>
      </c>
      <c r="AO111" s="145">
        <v>3</v>
      </c>
      <c r="AP111" s="145">
        <v>4</v>
      </c>
      <c r="AQ111" s="145">
        <v>4</v>
      </c>
      <c r="AR111" s="145" t="s">
        <v>824</v>
      </c>
    </row>
    <row r="112" spans="1:44" ht="13.2" x14ac:dyDescent="0.25">
      <c r="A112" s="7">
        <v>112</v>
      </c>
      <c r="B112" s="146">
        <v>43062.449019548614</v>
      </c>
      <c r="C112" s="145" t="s">
        <v>825</v>
      </c>
      <c r="D112" s="145" t="s">
        <v>152</v>
      </c>
      <c r="E112" s="145" t="s">
        <v>776</v>
      </c>
      <c r="F112" s="145">
        <v>1</v>
      </c>
      <c r="G112" s="145">
        <v>0</v>
      </c>
      <c r="H112" s="145">
        <v>0</v>
      </c>
      <c r="I112" s="145">
        <v>1</v>
      </c>
      <c r="J112" s="145">
        <v>1</v>
      </c>
      <c r="K112" s="145">
        <v>1</v>
      </c>
      <c r="L112" s="145">
        <v>1</v>
      </c>
      <c r="M112" s="145">
        <v>1</v>
      </c>
      <c r="N112" s="145">
        <v>1</v>
      </c>
      <c r="O112" s="145">
        <v>1</v>
      </c>
      <c r="P112" s="145">
        <v>1</v>
      </c>
      <c r="Q112" s="145">
        <v>1</v>
      </c>
      <c r="R112" s="145">
        <v>0</v>
      </c>
      <c r="S112" s="145">
        <v>0</v>
      </c>
      <c r="T112" s="145">
        <v>2</v>
      </c>
      <c r="U112" s="145">
        <v>2</v>
      </c>
      <c r="V112" s="145">
        <v>2</v>
      </c>
      <c r="W112" s="145">
        <v>2</v>
      </c>
      <c r="X112" s="145">
        <v>2</v>
      </c>
      <c r="Y112" s="145">
        <v>3</v>
      </c>
      <c r="Z112" s="145">
        <v>3</v>
      </c>
      <c r="AA112" s="145">
        <v>3</v>
      </c>
      <c r="AB112" s="145">
        <v>5</v>
      </c>
      <c r="AC112" s="145">
        <v>3</v>
      </c>
      <c r="AD112" s="145">
        <v>5</v>
      </c>
      <c r="AE112" s="145">
        <v>5</v>
      </c>
      <c r="AF112" s="145">
        <v>3</v>
      </c>
      <c r="AG112" s="145">
        <v>3</v>
      </c>
      <c r="AH112" s="145">
        <v>3</v>
      </c>
      <c r="AI112" s="145">
        <v>3</v>
      </c>
      <c r="AJ112" s="145">
        <v>3</v>
      </c>
      <c r="AK112" s="145">
        <v>3</v>
      </c>
      <c r="AL112" s="145">
        <v>3</v>
      </c>
      <c r="AM112" s="145">
        <v>3</v>
      </c>
      <c r="AN112" s="145">
        <v>3</v>
      </c>
      <c r="AO112" s="145">
        <v>3</v>
      </c>
      <c r="AP112" s="145">
        <v>5</v>
      </c>
      <c r="AQ112" s="145">
        <v>3</v>
      </c>
      <c r="AR112" s="145" t="s">
        <v>826</v>
      </c>
    </row>
    <row r="113" spans="1:44" ht="13.2" x14ac:dyDescent="0.25">
      <c r="A113" s="7">
        <v>113</v>
      </c>
      <c r="B113" s="146">
        <v>43062.44979219907</v>
      </c>
      <c r="C113" s="145" t="s">
        <v>827</v>
      </c>
      <c r="D113" s="145" t="s">
        <v>152</v>
      </c>
      <c r="E113" s="145" t="s">
        <v>828</v>
      </c>
      <c r="F113" s="145">
        <v>1</v>
      </c>
      <c r="G113" s="145">
        <v>1</v>
      </c>
      <c r="H113" s="145">
        <v>1</v>
      </c>
      <c r="I113" s="145">
        <v>1</v>
      </c>
      <c r="J113" s="145">
        <v>1</v>
      </c>
      <c r="K113" s="145">
        <v>1</v>
      </c>
      <c r="L113" s="145">
        <v>1</v>
      </c>
      <c r="M113" s="145">
        <v>1</v>
      </c>
      <c r="N113" s="145">
        <v>1</v>
      </c>
      <c r="O113" s="145">
        <v>0</v>
      </c>
      <c r="P113" s="145">
        <v>0</v>
      </c>
      <c r="Q113" s="145">
        <v>1</v>
      </c>
      <c r="R113" s="145">
        <v>1</v>
      </c>
      <c r="S113" s="145">
        <v>0</v>
      </c>
      <c r="T113" s="145">
        <v>2</v>
      </c>
      <c r="U113" s="145">
        <v>4</v>
      </c>
      <c r="V113" s="145">
        <v>3</v>
      </c>
      <c r="W113" s="145">
        <v>4</v>
      </c>
      <c r="X113" s="145">
        <v>3</v>
      </c>
      <c r="Y113" s="145">
        <v>2</v>
      </c>
      <c r="Z113" s="145">
        <v>3</v>
      </c>
      <c r="AA113" s="145">
        <v>3</v>
      </c>
      <c r="AB113" s="145">
        <v>4</v>
      </c>
      <c r="AC113" s="145">
        <v>4</v>
      </c>
      <c r="AD113" s="145">
        <v>5</v>
      </c>
      <c r="AE113" s="145">
        <v>4</v>
      </c>
      <c r="AF113" s="145">
        <v>4</v>
      </c>
      <c r="AG113" s="145">
        <v>4</v>
      </c>
      <c r="AH113" s="145">
        <v>3</v>
      </c>
      <c r="AI113" s="145">
        <v>4</v>
      </c>
      <c r="AJ113" s="145">
        <v>4</v>
      </c>
      <c r="AK113" s="145">
        <v>5</v>
      </c>
      <c r="AL113" s="145">
        <v>4</v>
      </c>
      <c r="AM113" s="145">
        <v>2</v>
      </c>
      <c r="AN113" s="145">
        <v>2</v>
      </c>
      <c r="AO113" s="145">
        <v>3</v>
      </c>
      <c r="AP113" s="145">
        <v>3</v>
      </c>
      <c r="AQ113" s="145">
        <v>4</v>
      </c>
      <c r="AR113" s="145" t="s">
        <v>829</v>
      </c>
    </row>
    <row r="114" spans="1:44" ht="13.2" x14ac:dyDescent="0.25">
      <c r="A114" s="7">
        <v>114</v>
      </c>
      <c r="B114" s="146">
        <v>43062.450735810184</v>
      </c>
      <c r="C114" s="145" t="s">
        <v>830</v>
      </c>
      <c r="D114" s="145" t="s">
        <v>145</v>
      </c>
      <c r="E114" s="145" t="s">
        <v>788</v>
      </c>
      <c r="F114" s="145">
        <v>1</v>
      </c>
      <c r="G114" s="145">
        <v>1</v>
      </c>
      <c r="H114" s="145">
        <v>1</v>
      </c>
      <c r="I114" s="145">
        <v>1</v>
      </c>
      <c r="J114" s="145">
        <v>1</v>
      </c>
      <c r="K114" s="145">
        <v>1</v>
      </c>
      <c r="L114" s="145">
        <v>1</v>
      </c>
      <c r="M114" s="145">
        <v>1</v>
      </c>
      <c r="N114" s="145">
        <v>1</v>
      </c>
      <c r="O114" s="145">
        <v>0</v>
      </c>
      <c r="P114" s="145">
        <v>0</v>
      </c>
      <c r="Q114" s="145">
        <v>1</v>
      </c>
      <c r="R114" s="145">
        <v>1</v>
      </c>
      <c r="S114" s="145">
        <v>0</v>
      </c>
      <c r="T114" s="145">
        <v>3</v>
      </c>
      <c r="U114" s="145">
        <v>5</v>
      </c>
      <c r="V114" s="145">
        <v>4</v>
      </c>
      <c r="W114" s="145">
        <v>5</v>
      </c>
      <c r="X114" s="145">
        <v>3</v>
      </c>
      <c r="Y114" s="145">
        <v>3</v>
      </c>
      <c r="Z114" s="145">
        <v>3</v>
      </c>
      <c r="AA114" s="145">
        <v>3</v>
      </c>
      <c r="AB114" s="145">
        <v>4</v>
      </c>
      <c r="AC114" s="145">
        <v>3</v>
      </c>
      <c r="AD114" s="145">
        <v>5</v>
      </c>
      <c r="AE114" s="145">
        <v>4</v>
      </c>
      <c r="AF114" s="145">
        <v>3</v>
      </c>
      <c r="AG114" s="145">
        <v>4</v>
      </c>
      <c r="AH114" s="145">
        <v>5</v>
      </c>
      <c r="AI114" s="145">
        <v>4</v>
      </c>
      <c r="AJ114" s="145">
        <v>4</v>
      </c>
      <c r="AK114" s="145">
        <v>4</v>
      </c>
      <c r="AL114" s="145">
        <v>4</v>
      </c>
      <c r="AM114" s="145">
        <v>4</v>
      </c>
      <c r="AN114" s="145">
        <v>3</v>
      </c>
      <c r="AO114" s="145">
        <v>4</v>
      </c>
      <c r="AP114" s="145">
        <v>4</v>
      </c>
      <c r="AQ114" s="145">
        <v>4</v>
      </c>
      <c r="AR114" s="145" t="s">
        <v>831</v>
      </c>
    </row>
    <row r="115" spans="1:44" ht="13.2" x14ac:dyDescent="0.25">
      <c r="A115" s="7">
        <v>115</v>
      </c>
      <c r="B115" s="146">
        <v>43062.451237881949</v>
      </c>
      <c r="C115" s="145" t="s">
        <v>832</v>
      </c>
      <c r="D115" s="145" t="s">
        <v>145</v>
      </c>
      <c r="E115" s="145" t="s">
        <v>788</v>
      </c>
      <c r="F115" s="145">
        <v>1</v>
      </c>
      <c r="G115" s="145">
        <v>1</v>
      </c>
      <c r="H115" s="145">
        <v>1</v>
      </c>
      <c r="I115" s="145">
        <v>1</v>
      </c>
      <c r="J115" s="145">
        <v>1</v>
      </c>
      <c r="K115" s="145">
        <v>1</v>
      </c>
      <c r="L115" s="145">
        <v>1</v>
      </c>
      <c r="M115" s="145">
        <v>1</v>
      </c>
      <c r="N115" s="145">
        <v>1</v>
      </c>
      <c r="O115" s="145">
        <v>0</v>
      </c>
      <c r="P115" s="145">
        <v>0</v>
      </c>
      <c r="Q115" s="145">
        <v>0</v>
      </c>
      <c r="R115" s="145">
        <v>1</v>
      </c>
      <c r="S115" s="145">
        <v>0</v>
      </c>
      <c r="T115" s="145">
        <v>5</v>
      </c>
      <c r="U115" s="145">
        <v>5</v>
      </c>
      <c r="V115" s="145">
        <v>5</v>
      </c>
      <c r="W115" s="145">
        <v>5</v>
      </c>
      <c r="X115" s="145">
        <v>5</v>
      </c>
      <c r="Y115" s="145">
        <v>5</v>
      </c>
      <c r="Z115" s="145">
        <v>5</v>
      </c>
      <c r="AA115" s="145">
        <v>3</v>
      </c>
      <c r="AB115" s="145">
        <v>4</v>
      </c>
      <c r="AC115" s="145">
        <v>4</v>
      </c>
      <c r="AD115" s="145">
        <v>3</v>
      </c>
      <c r="AE115" s="145">
        <v>4</v>
      </c>
      <c r="AF115" s="145">
        <v>5</v>
      </c>
      <c r="AG115" s="145">
        <v>5</v>
      </c>
      <c r="AH115" s="145">
        <v>5</v>
      </c>
      <c r="AI115" s="145">
        <v>5</v>
      </c>
      <c r="AJ115" s="145">
        <v>4</v>
      </c>
      <c r="AK115" s="145">
        <v>5</v>
      </c>
      <c r="AL115" s="145">
        <v>4</v>
      </c>
      <c r="AM115" s="145">
        <v>5</v>
      </c>
      <c r="AN115" s="145">
        <v>5</v>
      </c>
      <c r="AO115" s="145">
        <v>4</v>
      </c>
      <c r="AP115" s="145">
        <v>4</v>
      </c>
      <c r="AQ115" s="145">
        <v>5</v>
      </c>
      <c r="AR115" s="145" t="s">
        <v>833</v>
      </c>
    </row>
    <row r="116" spans="1:44" ht="13.2" x14ac:dyDescent="0.25">
      <c r="A116" s="7">
        <v>116</v>
      </c>
      <c r="B116" s="146">
        <v>43062.453562719907</v>
      </c>
      <c r="D116" s="145" t="s">
        <v>152</v>
      </c>
      <c r="E116" s="145" t="s">
        <v>776</v>
      </c>
      <c r="F116" s="145">
        <v>1</v>
      </c>
      <c r="G116" s="145">
        <v>1</v>
      </c>
      <c r="H116" s="145">
        <v>0</v>
      </c>
      <c r="I116" s="145">
        <v>1</v>
      </c>
      <c r="J116" s="145">
        <v>1</v>
      </c>
      <c r="K116" s="145">
        <v>1</v>
      </c>
      <c r="L116" s="145">
        <v>0</v>
      </c>
      <c r="M116" s="145">
        <v>0</v>
      </c>
      <c r="N116" s="145">
        <v>0</v>
      </c>
      <c r="O116" s="145">
        <v>0</v>
      </c>
      <c r="P116" s="145">
        <v>0</v>
      </c>
      <c r="Q116" s="145">
        <v>1</v>
      </c>
      <c r="R116" s="145">
        <v>1</v>
      </c>
      <c r="S116" s="145">
        <v>0</v>
      </c>
      <c r="T116" s="145">
        <v>3</v>
      </c>
      <c r="U116" s="145">
        <v>2</v>
      </c>
      <c r="V116" s="145">
        <v>4</v>
      </c>
      <c r="W116" s="145">
        <v>3</v>
      </c>
      <c r="X116" s="145">
        <v>2</v>
      </c>
      <c r="Y116" s="145">
        <v>2</v>
      </c>
      <c r="Z116" s="145">
        <v>2</v>
      </c>
      <c r="AA116" s="145">
        <v>3</v>
      </c>
      <c r="AB116" s="145">
        <v>2</v>
      </c>
      <c r="AC116" s="145">
        <v>2</v>
      </c>
      <c r="AD116" s="145">
        <v>3</v>
      </c>
      <c r="AE116" s="145">
        <v>3</v>
      </c>
      <c r="AF116" s="145">
        <v>2</v>
      </c>
      <c r="AG116" s="145">
        <v>5</v>
      </c>
      <c r="AH116" s="145">
        <v>3</v>
      </c>
      <c r="AI116" s="145">
        <v>4</v>
      </c>
      <c r="AJ116" s="145">
        <v>3</v>
      </c>
      <c r="AK116" s="145">
        <v>3</v>
      </c>
      <c r="AL116" s="145">
        <v>3</v>
      </c>
      <c r="AM116" s="145">
        <v>2</v>
      </c>
      <c r="AN116" s="145">
        <v>2</v>
      </c>
      <c r="AO116" s="145">
        <v>2</v>
      </c>
      <c r="AP116" s="145">
        <v>2</v>
      </c>
      <c r="AQ116" s="145">
        <v>3</v>
      </c>
      <c r="AR116" s="145">
        <v>85773544679</v>
      </c>
    </row>
    <row r="117" spans="1:44" ht="13.2" x14ac:dyDescent="0.25">
      <c r="A117" s="7">
        <v>117</v>
      </c>
      <c r="B117" s="146">
        <v>43062.453762592588</v>
      </c>
      <c r="C117" s="145" t="s">
        <v>834</v>
      </c>
      <c r="D117" s="145" t="s">
        <v>145</v>
      </c>
      <c r="E117" s="145" t="s">
        <v>828</v>
      </c>
      <c r="F117" s="145">
        <v>1</v>
      </c>
      <c r="G117" s="145">
        <v>0</v>
      </c>
      <c r="H117" s="145">
        <v>0</v>
      </c>
      <c r="I117" s="145">
        <v>1</v>
      </c>
      <c r="J117" s="145">
        <v>0</v>
      </c>
      <c r="K117" s="145">
        <v>1</v>
      </c>
      <c r="L117" s="145">
        <v>1</v>
      </c>
      <c r="M117" s="145">
        <v>0</v>
      </c>
      <c r="N117" s="145">
        <v>0</v>
      </c>
      <c r="O117" s="145">
        <v>0</v>
      </c>
      <c r="P117" s="145">
        <v>0</v>
      </c>
      <c r="Q117" s="145">
        <v>1</v>
      </c>
      <c r="R117" s="145">
        <v>1</v>
      </c>
      <c r="S117" s="145">
        <v>1</v>
      </c>
      <c r="T117" s="145">
        <v>1</v>
      </c>
      <c r="U117" s="145">
        <v>4</v>
      </c>
      <c r="V117" s="145">
        <v>4</v>
      </c>
      <c r="W117" s="145">
        <v>4</v>
      </c>
      <c r="X117" s="145">
        <v>3</v>
      </c>
      <c r="Y117" s="145">
        <v>4</v>
      </c>
      <c r="Z117" s="145">
        <v>3</v>
      </c>
      <c r="AA117" s="145">
        <v>4</v>
      </c>
      <c r="AB117" s="145">
        <v>5</v>
      </c>
      <c r="AC117" s="145">
        <v>2</v>
      </c>
      <c r="AD117" s="145">
        <v>4</v>
      </c>
      <c r="AE117" s="145">
        <v>5</v>
      </c>
      <c r="AF117" s="145">
        <v>3</v>
      </c>
      <c r="AG117" s="145">
        <v>4</v>
      </c>
      <c r="AH117" s="145">
        <v>3</v>
      </c>
      <c r="AI117" s="145">
        <v>4</v>
      </c>
      <c r="AJ117" s="145">
        <v>2</v>
      </c>
      <c r="AK117" s="145">
        <v>5</v>
      </c>
      <c r="AL117" s="145">
        <v>3</v>
      </c>
      <c r="AM117" s="145">
        <v>2</v>
      </c>
      <c r="AN117" s="145">
        <v>2</v>
      </c>
      <c r="AO117" s="145">
        <v>3</v>
      </c>
      <c r="AP117" s="145">
        <v>4</v>
      </c>
      <c r="AQ117" s="145">
        <v>4</v>
      </c>
      <c r="AR117" s="145" t="s">
        <v>835</v>
      </c>
    </row>
    <row r="118" spans="1:44" ht="13.2" x14ac:dyDescent="0.25">
      <c r="A118" s="7">
        <v>118</v>
      </c>
      <c r="B118" s="146">
        <v>43062.45440480324</v>
      </c>
      <c r="C118" s="145" t="s">
        <v>836</v>
      </c>
      <c r="D118" s="145" t="s">
        <v>152</v>
      </c>
      <c r="E118" s="145" t="s">
        <v>776</v>
      </c>
      <c r="F118" s="145">
        <v>1</v>
      </c>
      <c r="G118" s="145">
        <v>1</v>
      </c>
      <c r="H118" s="145">
        <v>1</v>
      </c>
      <c r="I118" s="145">
        <v>1</v>
      </c>
      <c r="J118" s="145">
        <v>0</v>
      </c>
      <c r="K118" s="145">
        <v>1</v>
      </c>
      <c r="L118" s="145">
        <v>0</v>
      </c>
      <c r="M118" s="145">
        <v>1</v>
      </c>
      <c r="N118" s="145">
        <v>0</v>
      </c>
      <c r="O118" s="145">
        <v>0</v>
      </c>
      <c r="P118" s="145">
        <v>0</v>
      </c>
      <c r="Q118" s="145">
        <v>1</v>
      </c>
      <c r="R118" s="145">
        <v>0</v>
      </c>
      <c r="S118" s="145">
        <v>0</v>
      </c>
      <c r="T118" s="145">
        <v>3</v>
      </c>
      <c r="U118" s="145">
        <v>4</v>
      </c>
      <c r="V118" s="145">
        <v>4</v>
      </c>
      <c r="W118" s="145">
        <v>4</v>
      </c>
      <c r="X118" s="145">
        <v>2</v>
      </c>
      <c r="Y118" s="145">
        <v>3</v>
      </c>
      <c r="Z118" s="145">
        <v>3</v>
      </c>
      <c r="AA118" s="145">
        <v>4</v>
      </c>
      <c r="AB118" s="145">
        <v>3</v>
      </c>
      <c r="AC118" s="145">
        <v>3</v>
      </c>
      <c r="AD118" s="145">
        <v>4</v>
      </c>
      <c r="AE118" s="145">
        <v>4</v>
      </c>
      <c r="AF118" s="145">
        <v>3</v>
      </c>
      <c r="AG118" s="145">
        <v>4</v>
      </c>
      <c r="AH118" s="145">
        <v>4</v>
      </c>
      <c r="AI118" s="145">
        <v>4</v>
      </c>
      <c r="AJ118" s="145">
        <v>4</v>
      </c>
      <c r="AK118" s="145">
        <v>3</v>
      </c>
      <c r="AL118" s="145">
        <v>4</v>
      </c>
      <c r="AM118" s="145">
        <v>4</v>
      </c>
      <c r="AN118" s="145">
        <v>3</v>
      </c>
      <c r="AO118" s="145">
        <v>2</v>
      </c>
      <c r="AP118" s="145">
        <v>2</v>
      </c>
      <c r="AQ118" s="145">
        <v>2</v>
      </c>
      <c r="AR118" s="145">
        <v>81287876028</v>
      </c>
    </row>
    <row r="119" spans="1:44" ht="13.2" x14ac:dyDescent="0.25">
      <c r="A119" s="7">
        <v>119</v>
      </c>
      <c r="B119" s="146">
        <v>43062.454755416664</v>
      </c>
      <c r="C119" s="145" t="s">
        <v>837</v>
      </c>
      <c r="D119" s="145" t="s">
        <v>152</v>
      </c>
      <c r="E119" s="145" t="s">
        <v>776</v>
      </c>
      <c r="F119" s="145">
        <v>1</v>
      </c>
      <c r="G119" s="145">
        <v>1</v>
      </c>
      <c r="H119" s="145">
        <v>0</v>
      </c>
      <c r="I119" s="145">
        <v>1</v>
      </c>
      <c r="J119" s="145">
        <v>1</v>
      </c>
      <c r="K119" s="145">
        <v>1</v>
      </c>
      <c r="L119" s="145">
        <v>0</v>
      </c>
      <c r="M119" s="145">
        <v>1</v>
      </c>
      <c r="N119" s="145">
        <v>1</v>
      </c>
      <c r="O119" s="145">
        <v>0</v>
      </c>
      <c r="P119" s="145">
        <v>0</v>
      </c>
      <c r="Q119" s="145">
        <v>1</v>
      </c>
      <c r="R119" s="145">
        <v>1</v>
      </c>
      <c r="S119" s="145">
        <v>0</v>
      </c>
      <c r="T119" s="145">
        <v>4</v>
      </c>
      <c r="U119" s="145">
        <v>4</v>
      </c>
      <c r="V119" s="145">
        <v>5</v>
      </c>
      <c r="W119" s="145">
        <v>3</v>
      </c>
      <c r="X119" s="145">
        <v>2</v>
      </c>
      <c r="Y119" s="145">
        <v>4</v>
      </c>
      <c r="Z119" s="145">
        <v>2</v>
      </c>
      <c r="AA119" s="145">
        <v>4</v>
      </c>
      <c r="AB119" s="145">
        <v>4</v>
      </c>
      <c r="AC119" s="145">
        <v>3</v>
      </c>
      <c r="AD119" s="145">
        <v>4</v>
      </c>
      <c r="AE119" s="145">
        <v>5</v>
      </c>
      <c r="AF119" s="145">
        <v>4</v>
      </c>
      <c r="AG119" s="145">
        <v>5</v>
      </c>
      <c r="AH119" s="145">
        <v>4</v>
      </c>
      <c r="AI119" s="145">
        <v>5</v>
      </c>
      <c r="AJ119" s="145">
        <v>3</v>
      </c>
      <c r="AK119" s="145">
        <v>4</v>
      </c>
      <c r="AL119" s="145">
        <v>3</v>
      </c>
      <c r="AM119" s="145">
        <v>2</v>
      </c>
      <c r="AN119" s="145">
        <v>3</v>
      </c>
      <c r="AO119" s="145">
        <v>3</v>
      </c>
      <c r="AP119" s="145">
        <v>4</v>
      </c>
      <c r="AQ119" s="145">
        <v>5</v>
      </c>
      <c r="AR119" s="145" t="s">
        <v>838</v>
      </c>
    </row>
    <row r="120" spans="1:44" ht="13.2" x14ac:dyDescent="0.25">
      <c r="A120" s="7">
        <v>120</v>
      </c>
      <c r="B120" s="146">
        <v>43062.454896979165</v>
      </c>
      <c r="C120" s="145" t="s">
        <v>839</v>
      </c>
      <c r="D120" s="145" t="s">
        <v>145</v>
      </c>
      <c r="E120" s="145" t="s">
        <v>788</v>
      </c>
      <c r="F120" s="145">
        <v>1</v>
      </c>
      <c r="G120" s="145">
        <v>1</v>
      </c>
      <c r="H120" s="145">
        <v>0</v>
      </c>
      <c r="I120" s="145">
        <v>1</v>
      </c>
      <c r="J120" s="145">
        <v>0</v>
      </c>
      <c r="K120" s="145">
        <v>1</v>
      </c>
      <c r="L120" s="145">
        <v>0</v>
      </c>
      <c r="M120" s="145">
        <v>1</v>
      </c>
      <c r="N120" s="145">
        <v>0</v>
      </c>
      <c r="O120" s="145">
        <v>0</v>
      </c>
      <c r="P120" s="145">
        <v>0</v>
      </c>
      <c r="Q120" s="145">
        <v>1</v>
      </c>
      <c r="R120" s="145">
        <v>1</v>
      </c>
      <c r="S120" s="145">
        <v>0</v>
      </c>
      <c r="T120" s="145">
        <v>3</v>
      </c>
      <c r="U120" s="145">
        <v>2</v>
      </c>
      <c r="V120" s="145">
        <v>3</v>
      </c>
      <c r="W120" s="145">
        <v>2</v>
      </c>
      <c r="X120" s="145">
        <v>3</v>
      </c>
      <c r="Y120" s="145">
        <v>3</v>
      </c>
      <c r="Z120" s="145">
        <v>3</v>
      </c>
      <c r="AA120" s="145">
        <v>2</v>
      </c>
      <c r="AB120" s="145">
        <v>3</v>
      </c>
      <c r="AC120" s="145">
        <v>3</v>
      </c>
      <c r="AD120" s="145">
        <v>4</v>
      </c>
      <c r="AE120" s="145">
        <v>3</v>
      </c>
      <c r="AF120" s="145">
        <v>3</v>
      </c>
      <c r="AG120" s="145">
        <v>3</v>
      </c>
      <c r="AH120" s="145">
        <v>3</v>
      </c>
      <c r="AI120" s="145">
        <v>4</v>
      </c>
      <c r="AJ120" s="145">
        <v>2</v>
      </c>
      <c r="AK120" s="145">
        <v>3</v>
      </c>
      <c r="AL120" s="145">
        <v>3</v>
      </c>
      <c r="AM120" s="145">
        <v>2</v>
      </c>
      <c r="AN120" s="145">
        <v>2</v>
      </c>
      <c r="AO120" s="145">
        <v>2</v>
      </c>
      <c r="AP120" s="145">
        <v>2</v>
      </c>
      <c r="AQ120" s="145">
        <v>3</v>
      </c>
      <c r="AR120" s="145" t="s">
        <v>840</v>
      </c>
    </row>
    <row r="121" spans="1:44" ht="13.2" x14ac:dyDescent="0.25">
      <c r="A121" s="7">
        <v>121</v>
      </c>
      <c r="B121" s="146">
        <v>43062.455149467598</v>
      </c>
      <c r="C121" s="145" t="s">
        <v>841</v>
      </c>
      <c r="D121" s="145" t="s">
        <v>152</v>
      </c>
      <c r="E121" s="145" t="s">
        <v>788</v>
      </c>
      <c r="F121" s="145">
        <v>1</v>
      </c>
      <c r="G121" s="145">
        <v>1</v>
      </c>
      <c r="H121" s="145">
        <v>0</v>
      </c>
      <c r="I121" s="145">
        <v>1</v>
      </c>
      <c r="J121" s="145">
        <v>1</v>
      </c>
      <c r="K121" s="145">
        <v>1</v>
      </c>
      <c r="L121" s="145">
        <v>1</v>
      </c>
      <c r="M121" s="145">
        <v>1</v>
      </c>
      <c r="N121" s="145">
        <v>1</v>
      </c>
      <c r="O121" s="145">
        <v>0</v>
      </c>
      <c r="P121" s="145">
        <v>1</v>
      </c>
      <c r="Q121" s="145">
        <v>1</v>
      </c>
      <c r="R121" s="145">
        <v>1</v>
      </c>
      <c r="S121" s="145">
        <v>0</v>
      </c>
      <c r="T121" s="145">
        <v>3</v>
      </c>
      <c r="U121" s="145">
        <v>4</v>
      </c>
      <c r="V121" s="145">
        <v>5</v>
      </c>
      <c r="W121" s="145">
        <v>5</v>
      </c>
      <c r="X121" s="145">
        <v>4</v>
      </c>
      <c r="Y121" s="145">
        <v>3</v>
      </c>
      <c r="Z121" s="145">
        <v>3</v>
      </c>
      <c r="AA121" s="145">
        <v>2</v>
      </c>
      <c r="AB121" s="145">
        <v>4</v>
      </c>
      <c r="AC121" s="145">
        <v>3</v>
      </c>
      <c r="AD121" s="145">
        <v>4</v>
      </c>
      <c r="AE121" s="145">
        <v>5</v>
      </c>
      <c r="AF121" s="145">
        <v>5</v>
      </c>
      <c r="AG121" s="145">
        <v>3</v>
      </c>
      <c r="AH121" s="145">
        <v>5</v>
      </c>
      <c r="AI121" s="145">
        <v>5</v>
      </c>
      <c r="AJ121" s="145">
        <v>4</v>
      </c>
      <c r="AK121" s="145">
        <v>4</v>
      </c>
      <c r="AL121" s="145">
        <v>3</v>
      </c>
      <c r="AM121" s="145">
        <v>3</v>
      </c>
      <c r="AN121" s="145">
        <v>4</v>
      </c>
      <c r="AO121" s="145">
        <v>4</v>
      </c>
      <c r="AP121" s="145">
        <v>4</v>
      </c>
      <c r="AQ121" s="145">
        <v>4</v>
      </c>
      <c r="AR121" s="145" t="s">
        <v>842</v>
      </c>
    </row>
    <row r="122" spans="1:44" ht="13.2" x14ac:dyDescent="0.25">
      <c r="A122" s="7">
        <v>122</v>
      </c>
      <c r="B122" s="146">
        <v>43062.456070601853</v>
      </c>
      <c r="C122" s="145" t="s">
        <v>843</v>
      </c>
      <c r="D122" s="145" t="s">
        <v>152</v>
      </c>
      <c r="E122" s="145" t="s">
        <v>776</v>
      </c>
      <c r="F122" s="145">
        <v>1</v>
      </c>
      <c r="G122" s="145">
        <v>1</v>
      </c>
      <c r="H122" s="145">
        <v>0</v>
      </c>
      <c r="I122" s="145">
        <v>1</v>
      </c>
      <c r="J122" s="145">
        <v>1</v>
      </c>
      <c r="K122" s="145">
        <v>1</v>
      </c>
      <c r="L122" s="145">
        <v>1</v>
      </c>
      <c r="M122" s="145">
        <v>1</v>
      </c>
      <c r="N122" s="145">
        <v>1</v>
      </c>
      <c r="O122" s="145">
        <v>1</v>
      </c>
      <c r="P122" s="145">
        <v>1</v>
      </c>
      <c r="Q122" s="145">
        <v>1</v>
      </c>
      <c r="R122" s="145">
        <v>1</v>
      </c>
      <c r="S122" s="145">
        <v>0</v>
      </c>
      <c r="T122" s="145">
        <v>3</v>
      </c>
      <c r="U122" s="145">
        <v>3</v>
      </c>
      <c r="V122" s="145">
        <v>4</v>
      </c>
      <c r="W122" s="145">
        <v>3</v>
      </c>
      <c r="X122" s="145">
        <v>2</v>
      </c>
      <c r="Y122" s="145">
        <v>3</v>
      </c>
      <c r="Z122" s="145">
        <v>3</v>
      </c>
      <c r="AA122" s="145">
        <v>3</v>
      </c>
      <c r="AB122" s="145">
        <v>5</v>
      </c>
      <c r="AC122" s="145">
        <v>5</v>
      </c>
      <c r="AD122" s="145">
        <v>3</v>
      </c>
      <c r="AE122" s="145">
        <v>5</v>
      </c>
      <c r="AF122" s="145">
        <v>3</v>
      </c>
      <c r="AG122" s="145">
        <v>3</v>
      </c>
      <c r="AH122" s="145">
        <v>3</v>
      </c>
      <c r="AI122" s="145">
        <v>5</v>
      </c>
      <c r="AJ122" s="145">
        <v>4</v>
      </c>
      <c r="AK122" s="145">
        <v>4</v>
      </c>
      <c r="AL122" s="145">
        <v>3</v>
      </c>
      <c r="AM122" s="145">
        <v>3</v>
      </c>
      <c r="AN122" s="145">
        <v>3</v>
      </c>
      <c r="AO122" s="145">
        <v>3</v>
      </c>
      <c r="AP122" s="145">
        <v>3</v>
      </c>
      <c r="AQ122" s="145">
        <v>4</v>
      </c>
      <c r="AR122" s="145" t="s">
        <v>844</v>
      </c>
    </row>
    <row r="123" spans="1:44" ht="13.2" x14ac:dyDescent="0.25">
      <c r="A123" s="7">
        <v>123</v>
      </c>
      <c r="B123" s="146">
        <v>43062.45777385417</v>
      </c>
      <c r="C123" s="145" t="s">
        <v>845</v>
      </c>
      <c r="D123" s="145" t="s">
        <v>152</v>
      </c>
      <c r="E123" s="145" t="s">
        <v>776</v>
      </c>
      <c r="F123" s="145">
        <v>1</v>
      </c>
      <c r="G123" s="145">
        <v>1</v>
      </c>
      <c r="H123" s="145">
        <v>0</v>
      </c>
      <c r="I123" s="145">
        <v>1</v>
      </c>
      <c r="J123" s="145">
        <v>1</v>
      </c>
      <c r="K123" s="145">
        <v>1</v>
      </c>
      <c r="L123" s="145">
        <v>1</v>
      </c>
      <c r="M123" s="145">
        <v>1</v>
      </c>
      <c r="N123" s="145">
        <v>1</v>
      </c>
      <c r="O123" s="145">
        <v>0</v>
      </c>
      <c r="P123" s="145">
        <v>0</v>
      </c>
      <c r="Q123" s="145">
        <v>0</v>
      </c>
      <c r="R123" s="145">
        <v>1</v>
      </c>
      <c r="S123" s="145">
        <v>0</v>
      </c>
      <c r="T123" s="145">
        <v>3</v>
      </c>
      <c r="U123" s="145">
        <v>3</v>
      </c>
      <c r="V123" s="145">
        <v>3</v>
      </c>
      <c r="W123" s="145">
        <v>3</v>
      </c>
      <c r="X123" s="145">
        <v>3</v>
      </c>
      <c r="Y123" s="145">
        <v>3</v>
      </c>
      <c r="Z123" s="145">
        <v>3</v>
      </c>
      <c r="AA123" s="145">
        <v>3</v>
      </c>
      <c r="AB123" s="145">
        <v>3</v>
      </c>
      <c r="AC123" s="145">
        <v>3</v>
      </c>
      <c r="AD123" s="145">
        <v>4</v>
      </c>
      <c r="AE123" s="145">
        <v>4</v>
      </c>
      <c r="AF123" s="145">
        <v>3</v>
      </c>
      <c r="AG123" s="145">
        <v>4</v>
      </c>
      <c r="AH123" s="145">
        <v>4</v>
      </c>
      <c r="AI123" s="145">
        <v>3</v>
      </c>
      <c r="AJ123" s="145">
        <v>3</v>
      </c>
      <c r="AK123" s="145">
        <v>4</v>
      </c>
      <c r="AL123" s="145">
        <v>4</v>
      </c>
      <c r="AM123" s="145">
        <v>3</v>
      </c>
      <c r="AN123" s="145">
        <v>3</v>
      </c>
      <c r="AO123" s="145">
        <v>3</v>
      </c>
      <c r="AP123" s="145">
        <v>3</v>
      </c>
      <c r="AQ123" s="145">
        <v>3</v>
      </c>
      <c r="AR123" s="145">
        <v>81554962860</v>
      </c>
    </row>
    <row r="124" spans="1:44" ht="13.2" x14ac:dyDescent="0.25">
      <c r="A124" s="7">
        <v>124</v>
      </c>
      <c r="B124" s="146">
        <v>43062.45993326389</v>
      </c>
      <c r="C124" s="145" t="s">
        <v>846</v>
      </c>
      <c r="D124" s="145" t="s">
        <v>145</v>
      </c>
      <c r="E124" s="145" t="s">
        <v>788</v>
      </c>
      <c r="F124" s="145">
        <v>1</v>
      </c>
      <c r="G124" s="145">
        <v>1</v>
      </c>
      <c r="H124" s="145">
        <v>1</v>
      </c>
      <c r="I124" s="145">
        <v>1</v>
      </c>
      <c r="J124" s="145">
        <v>1</v>
      </c>
      <c r="K124" s="145">
        <v>1</v>
      </c>
      <c r="L124" s="145">
        <v>1</v>
      </c>
      <c r="M124" s="145">
        <v>1</v>
      </c>
      <c r="N124" s="145">
        <v>1</v>
      </c>
      <c r="O124" s="145">
        <v>1</v>
      </c>
      <c r="P124" s="145">
        <v>1</v>
      </c>
      <c r="Q124" s="145">
        <v>1</v>
      </c>
      <c r="R124" s="145">
        <v>1</v>
      </c>
      <c r="S124" s="145">
        <v>0</v>
      </c>
      <c r="T124" s="145">
        <v>2</v>
      </c>
      <c r="U124" s="145">
        <v>4</v>
      </c>
      <c r="V124" s="145">
        <v>5</v>
      </c>
      <c r="W124" s="145">
        <v>5</v>
      </c>
      <c r="X124" s="145">
        <v>4</v>
      </c>
      <c r="Y124" s="145">
        <v>4</v>
      </c>
      <c r="Z124" s="145">
        <v>3</v>
      </c>
      <c r="AA124" s="145">
        <v>3</v>
      </c>
      <c r="AB124" s="145">
        <v>4</v>
      </c>
      <c r="AC124" s="145">
        <v>3</v>
      </c>
      <c r="AD124" s="145">
        <v>5</v>
      </c>
      <c r="AE124" s="145">
        <v>5</v>
      </c>
      <c r="AF124" s="145">
        <v>5</v>
      </c>
      <c r="AG124" s="145">
        <v>5</v>
      </c>
      <c r="AH124" s="145">
        <v>3</v>
      </c>
      <c r="AI124" s="145">
        <v>5</v>
      </c>
      <c r="AJ124" s="145">
        <v>5</v>
      </c>
      <c r="AK124" s="145">
        <v>5</v>
      </c>
      <c r="AL124" s="145">
        <v>4</v>
      </c>
      <c r="AM124" s="145">
        <v>4</v>
      </c>
      <c r="AN124" s="145">
        <v>3</v>
      </c>
      <c r="AO124" s="145">
        <v>3</v>
      </c>
      <c r="AP124" s="145">
        <v>2</v>
      </c>
      <c r="AQ124" s="145">
        <v>4</v>
      </c>
      <c r="AR124" s="145" t="s">
        <v>847</v>
      </c>
    </row>
    <row r="125" spans="1:44" ht="13.2" x14ac:dyDescent="0.25">
      <c r="A125" s="7">
        <v>125</v>
      </c>
      <c r="B125" s="146">
        <v>43062.460025601853</v>
      </c>
      <c r="D125" s="145" t="s">
        <v>152</v>
      </c>
      <c r="E125" s="145" t="s">
        <v>828</v>
      </c>
      <c r="F125" s="145">
        <v>1</v>
      </c>
      <c r="G125" s="145">
        <v>1</v>
      </c>
      <c r="H125" s="145">
        <v>1</v>
      </c>
      <c r="I125" s="145">
        <v>1</v>
      </c>
      <c r="J125" s="145">
        <v>1</v>
      </c>
      <c r="K125" s="145">
        <v>1</v>
      </c>
      <c r="L125" s="145">
        <v>1</v>
      </c>
      <c r="M125" s="145">
        <v>1</v>
      </c>
      <c r="N125" s="145">
        <v>1</v>
      </c>
      <c r="O125" s="145">
        <v>1</v>
      </c>
      <c r="P125" s="145">
        <v>1</v>
      </c>
      <c r="Q125" s="145">
        <v>1</v>
      </c>
      <c r="R125" s="145">
        <v>1</v>
      </c>
      <c r="S125" s="145">
        <v>1</v>
      </c>
      <c r="T125" s="145">
        <v>4</v>
      </c>
      <c r="U125" s="145">
        <v>5</v>
      </c>
      <c r="V125" s="145">
        <v>5</v>
      </c>
      <c r="W125" s="145">
        <v>5</v>
      </c>
      <c r="X125" s="145">
        <v>5</v>
      </c>
      <c r="Y125" s="145">
        <v>4</v>
      </c>
      <c r="Z125" s="145">
        <v>4</v>
      </c>
      <c r="AA125" s="145">
        <v>5</v>
      </c>
      <c r="AB125" s="145">
        <v>5</v>
      </c>
      <c r="AC125" s="145">
        <v>3</v>
      </c>
      <c r="AD125" s="145">
        <v>4</v>
      </c>
      <c r="AE125" s="145">
        <v>5</v>
      </c>
      <c r="AF125" s="145">
        <v>3</v>
      </c>
      <c r="AG125" s="145">
        <v>5</v>
      </c>
      <c r="AH125" s="145">
        <v>5</v>
      </c>
      <c r="AI125" s="145">
        <v>5</v>
      </c>
      <c r="AJ125" s="145">
        <v>5</v>
      </c>
      <c r="AK125" s="145">
        <v>5</v>
      </c>
      <c r="AL125" s="145">
        <v>5</v>
      </c>
      <c r="AM125" s="145">
        <v>5</v>
      </c>
      <c r="AN125" s="145">
        <v>4</v>
      </c>
      <c r="AO125" s="145">
        <v>4</v>
      </c>
      <c r="AP125" s="145">
        <v>5</v>
      </c>
      <c r="AQ125" s="145">
        <v>5</v>
      </c>
      <c r="AR125" s="145" t="s">
        <v>848</v>
      </c>
    </row>
    <row r="126" spans="1:44" ht="13.2" x14ac:dyDescent="0.25">
      <c r="A126" s="7">
        <v>126</v>
      </c>
      <c r="B126" s="146">
        <v>43062.463486817127</v>
      </c>
      <c r="C126" s="145" t="s">
        <v>849</v>
      </c>
      <c r="D126" s="145" t="s">
        <v>152</v>
      </c>
      <c r="E126" s="145" t="s">
        <v>850</v>
      </c>
      <c r="F126" s="145">
        <v>1</v>
      </c>
      <c r="G126" s="145">
        <v>1</v>
      </c>
      <c r="H126" s="145">
        <v>0</v>
      </c>
      <c r="I126" s="145">
        <v>1</v>
      </c>
      <c r="J126" s="145">
        <v>1</v>
      </c>
      <c r="K126" s="145">
        <v>0</v>
      </c>
      <c r="L126" s="145">
        <v>0</v>
      </c>
      <c r="M126" s="145">
        <v>0</v>
      </c>
      <c r="N126" s="145">
        <v>1</v>
      </c>
      <c r="O126" s="145">
        <v>0</v>
      </c>
      <c r="P126" s="145">
        <v>0</v>
      </c>
      <c r="Q126" s="145">
        <v>1</v>
      </c>
      <c r="R126" s="145">
        <v>1</v>
      </c>
      <c r="S126" s="145">
        <v>0</v>
      </c>
      <c r="T126" s="145">
        <v>2</v>
      </c>
      <c r="U126" s="145">
        <v>3</v>
      </c>
      <c r="V126" s="145">
        <v>4</v>
      </c>
      <c r="W126" s="145">
        <v>3</v>
      </c>
      <c r="X126" s="145">
        <v>2</v>
      </c>
      <c r="Y126" s="145">
        <v>3</v>
      </c>
      <c r="Z126" s="145">
        <v>3</v>
      </c>
      <c r="AA126" s="145">
        <v>2</v>
      </c>
      <c r="AB126" s="145">
        <v>3</v>
      </c>
      <c r="AC126" s="145">
        <v>2</v>
      </c>
      <c r="AD126" s="145">
        <v>4</v>
      </c>
      <c r="AE126" s="145">
        <v>5</v>
      </c>
      <c r="AF126" s="145">
        <v>3</v>
      </c>
      <c r="AG126" s="145">
        <v>4</v>
      </c>
      <c r="AH126" s="145">
        <v>3</v>
      </c>
      <c r="AI126" s="145">
        <v>4</v>
      </c>
      <c r="AJ126" s="145">
        <v>2</v>
      </c>
      <c r="AK126" s="145">
        <v>3</v>
      </c>
      <c r="AL126" s="145">
        <v>3</v>
      </c>
      <c r="AM126" s="145">
        <v>2</v>
      </c>
      <c r="AN126" s="145">
        <v>2</v>
      </c>
      <c r="AO126" s="145">
        <v>2</v>
      </c>
      <c r="AP126" s="145">
        <v>2</v>
      </c>
      <c r="AQ126" s="145">
        <v>3</v>
      </c>
      <c r="AR126" s="145" t="s">
        <v>851</v>
      </c>
    </row>
    <row r="127" spans="1:44" ht="13.2" x14ac:dyDescent="0.25">
      <c r="A127" s="7">
        <v>127</v>
      </c>
      <c r="B127" s="146">
        <v>43062.46524528935</v>
      </c>
      <c r="C127" s="145" t="s">
        <v>852</v>
      </c>
      <c r="D127" s="145" t="s">
        <v>145</v>
      </c>
      <c r="E127" s="145" t="s">
        <v>755</v>
      </c>
      <c r="F127" s="145">
        <v>1</v>
      </c>
      <c r="G127" s="145">
        <v>1</v>
      </c>
      <c r="H127" s="145">
        <v>0</v>
      </c>
      <c r="I127" s="145">
        <v>1</v>
      </c>
      <c r="J127" s="145">
        <v>1</v>
      </c>
      <c r="K127" s="145">
        <v>1</v>
      </c>
      <c r="L127" s="145">
        <v>1</v>
      </c>
      <c r="M127" s="145">
        <v>1</v>
      </c>
      <c r="N127" s="145">
        <v>1</v>
      </c>
      <c r="O127" s="145">
        <v>0</v>
      </c>
      <c r="P127" s="145">
        <v>1</v>
      </c>
      <c r="Q127" s="145">
        <v>1</v>
      </c>
      <c r="R127" s="145">
        <v>0</v>
      </c>
      <c r="S127" s="145">
        <v>0</v>
      </c>
      <c r="T127" s="145">
        <v>3</v>
      </c>
      <c r="U127" s="145">
        <v>3</v>
      </c>
      <c r="V127" s="145">
        <v>4</v>
      </c>
      <c r="W127" s="145">
        <v>4</v>
      </c>
      <c r="X127" s="145">
        <v>2</v>
      </c>
      <c r="Y127" s="145">
        <v>4</v>
      </c>
      <c r="Z127" s="145">
        <v>2</v>
      </c>
      <c r="AA127" s="145">
        <v>1</v>
      </c>
      <c r="AB127" s="145">
        <v>3</v>
      </c>
      <c r="AC127" s="145">
        <v>3</v>
      </c>
      <c r="AD127" s="145">
        <v>3</v>
      </c>
      <c r="AE127" s="145">
        <v>4</v>
      </c>
      <c r="AF127" s="145">
        <v>3</v>
      </c>
      <c r="AG127" s="145">
        <v>3</v>
      </c>
      <c r="AH127" s="145">
        <v>4</v>
      </c>
      <c r="AI127" s="145">
        <v>4</v>
      </c>
      <c r="AJ127" s="145">
        <v>3</v>
      </c>
      <c r="AK127" s="145">
        <v>3</v>
      </c>
      <c r="AL127" s="145">
        <v>3</v>
      </c>
      <c r="AM127" s="145">
        <v>4</v>
      </c>
      <c r="AN127" s="145">
        <v>2</v>
      </c>
      <c r="AO127" s="145">
        <v>2</v>
      </c>
      <c r="AP127" s="145">
        <v>2</v>
      </c>
      <c r="AQ127" s="145">
        <v>4</v>
      </c>
      <c r="AR127" s="145" t="s">
        <v>853</v>
      </c>
    </row>
    <row r="128" spans="1:44" ht="13.2" x14ac:dyDescent="0.25">
      <c r="A128" s="7">
        <v>128</v>
      </c>
      <c r="B128" s="146">
        <v>43062.465880509262</v>
      </c>
      <c r="D128" s="145" t="s">
        <v>152</v>
      </c>
      <c r="E128" s="145" t="s">
        <v>755</v>
      </c>
      <c r="F128" s="145">
        <v>1</v>
      </c>
      <c r="G128" s="145">
        <v>1</v>
      </c>
      <c r="H128" s="145">
        <v>0</v>
      </c>
      <c r="I128" s="145">
        <v>1</v>
      </c>
      <c r="J128" s="145">
        <v>1</v>
      </c>
      <c r="K128" s="145">
        <v>1</v>
      </c>
      <c r="L128" s="145">
        <v>1</v>
      </c>
      <c r="M128" s="145">
        <v>1</v>
      </c>
      <c r="N128" s="145">
        <v>1</v>
      </c>
      <c r="O128" s="145">
        <v>1</v>
      </c>
      <c r="P128" s="145">
        <v>1</v>
      </c>
      <c r="Q128" s="145">
        <v>1</v>
      </c>
      <c r="R128" s="145">
        <v>0</v>
      </c>
      <c r="S128" s="145">
        <v>0</v>
      </c>
      <c r="T128" s="145">
        <v>4</v>
      </c>
      <c r="U128" s="145">
        <v>4</v>
      </c>
      <c r="V128" s="145">
        <v>5</v>
      </c>
      <c r="W128" s="145">
        <v>4</v>
      </c>
      <c r="X128" s="145">
        <v>3</v>
      </c>
      <c r="Y128" s="145">
        <v>4</v>
      </c>
      <c r="Z128" s="145">
        <v>4</v>
      </c>
      <c r="AA128" s="145">
        <v>3</v>
      </c>
      <c r="AB128" s="145">
        <v>3</v>
      </c>
      <c r="AC128" s="145">
        <v>4</v>
      </c>
      <c r="AD128" s="145">
        <v>4</v>
      </c>
      <c r="AE128" s="145">
        <v>4</v>
      </c>
      <c r="AF128" s="145">
        <v>4</v>
      </c>
      <c r="AG128" s="145">
        <v>4</v>
      </c>
      <c r="AH128" s="145">
        <v>4</v>
      </c>
      <c r="AI128" s="145">
        <v>5</v>
      </c>
      <c r="AJ128" s="145">
        <v>4</v>
      </c>
      <c r="AK128" s="145">
        <v>5</v>
      </c>
      <c r="AL128" s="145">
        <v>4</v>
      </c>
      <c r="AM128" s="145">
        <v>5</v>
      </c>
      <c r="AN128" s="145">
        <v>5</v>
      </c>
      <c r="AO128" s="145">
        <v>5</v>
      </c>
      <c r="AP128" s="145">
        <v>5</v>
      </c>
      <c r="AQ128" s="145">
        <v>4</v>
      </c>
      <c r="AR128" s="145" t="s">
        <v>854</v>
      </c>
    </row>
    <row r="129" spans="1:44" ht="13.2" x14ac:dyDescent="0.25">
      <c r="A129" s="7">
        <v>129</v>
      </c>
      <c r="B129" s="146">
        <v>43062.468308263888</v>
      </c>
      <c r="C129" s="145" t="s">
        <v>855</v>
      </c>
      <c r="D129" s="145" t="s">
        <v>152</v>
      </c>
      <c r="E129" s="145" t="s">
        <v>788</v>
      </c>
      <c r="F129" s="145">
        <v>1</v>
      </c>
      <c r="G129" s="145">
        <v>1</v>
      </c>
      <c r="H129" s="145">
        <v>1</v>
      </c>
      <c r="I129" s="145">
        <v>1</v>
      </c>
      <c r="J129" s="145">
        <v>1</v>
      </c>
      <c r="K129" s="145">
        <v>1</v>
      </c>
      <c r="L129" s="145">
        <v>1</v>
      </c>
      <c r="M129" s="145">
        <v>1</v>
      </c>
      <c r="N129" s="145">
        <v>1</v>
      </c>
      <c r="O129" s="145">
        <v>1</v>
      </c>
      <c r="P129" s="145">
        <v>0</v>
      </c>
      <c r="Q129" s="145">
        <v>0</v>
      </c>
      <c r="R129" s="145">
        <v>1</v>
      </c>
      <c r="S129" s="145">
        <v>0</v>
      </c>
      <c r="T129" s="145">
        <v>4</v>
      </c>
      <c r="U129" s="145">
        <v>3</v>
      </c>
      <c r="V129" s="145">
        <v>4</v>
      </c>
      <c r="W129" s="145">
        <v>4</v>
      </c>
      <c r="X129" s="145">
        <v>2</v>
      </c>
      <c r="Y129" s="145">
        <v>5</v>
      </c>
      <c r="Z129" s="145">
        <v>5</v>
      </c>
      <c r="AA129" s="145">
        <v>3</v>
      </c>
      <c r="AB129" s="145">
        <v>4</v>
      </c>
      <c r="AC129" s="145">
        <v>5</v>
      </c>
      <c r="AD129" s="145">
        <v>5</v>
      </c>
      <c r="AE129" s="145">
        <v>5</v>
      </c>
      <c r="AF129" s="145">
        <v>5</v>
      </c>
      <c r="AG129" s="145">
        <v>4</v>
      </c>
      <c r="AH129" s="145">
        <v>5</v>
      </c>
      <c r="AI129" s="145">
        <v>5</v>
      </c>
      <c r="AJ129" s="145">
        <v>4</v>
      </c>
      <c r="AK129" s="145">
        <v>4</v>
      </c>
      <c r="AL129" s="145">
        <v>5</v>
      </c>
      <c r="AM129" s="145">
        <v>4</v>
      </c>
      <c r="AN129" s="145">
        <v>5</v>
      </c>
      <c r="AO129" s="145">
        <v>4</v>
      </c>
      <c r="AP129" s="145">
        <v>4</v>
      </c>
      <c r="AQ129" s="145">
        <v>4</v>
      </c>
      <c r="AR129" s="145" t="s">
        <v>856</v>
      </c>
    </row>
    <row r="130" spans="1:44" ht="13.2" x14ac:dyDescent="0.25">
      <c r="A130" s="7">
        <v>130</v>
      </c>
      <c r="B130" s="146">
        <v>43062.468996944444</v>
      </c>
      <c r="C130" s="145" t="s">
        <v>857</v>
      </c>
      <c r="D130" s="145" t="s">
        <v>145</v>
      </c>
      <c r="E130" s="145" t="s">
        <v>788</v>
      </c>
      <c r="F130" s="145">
        <v>1</v>
      </c>
      <c r="G130" s="145">
        <v>1</v>
      </c>
      <c r="H130" s="145">
        <v>0</v>
      </c>
      <c r="I130" s="145">
        <v>1</v>
      </c>
      <c r="J130" s="145">
        <v>1</v>
      </c>
      <c r="K130" s="145">
        <v>1</v>
      </c>
      <c r="L130" s="145">
        <v>1</v>
      </c>
      <c r="M130" s="145">
        <v>1</v>
      </c>
      <c r="N130" s="145">
        <v>1</v>
      </c>
      <c r="O130" s="145">
        <v>1</v>
      </c>
      <c r="P130" s="145">
        <v>1</v>
      </c>
      <c r="Q130" s="145">
        <v>1</v>
      </c>
      <c r="R130" s="145">
        <v>0</v>
      </c>
      <c r="S130" s="145">
        <v>0</v>
      </c>
      <c r="T130" s="145">
        <v>2</v>
      </c>
      <c r="U130" s="145">
        <v>2</v>
      </c>
      <c r="V130" s="145">
        <v>5</v>
      </c>
      <c r="W130" s="145">
        <v>4</v>
      </c>
      <c r="X130" s="145">
        <v>3</v>
      </c>
      <c r="Y130" s="145">
        <v>3</v>
      </c>
      <c r="Z130" s="145">
        <v>4</v>
      </c>
      <c r="AA130" s="145">
        <v>4</v>
      </c>
      <c r="AB130" s="145">
        <v>5</v>
      </c>
      <c r="AC130" s="145">
        <v>4</v>
      </c>
      <c r="AD130" s="145">
        <v>5</v>
      </c>
      <c r="AE130" s="145">
        <v>5</v>
      </c>
      <c r="AF130" s="145">
        <v>5</v>
      </c>
      <c r="AG130" s="145">
        <v>5</v>
      </c>
      <c r="AH130" s="145">
        <v>5</v>
      </c>
      <c r="AI130" s="145">
        <v>5</v>
      </c>
      <c r="AJ130" s="145">
        <v>5</v>
      </c>
      <c r="AK130" s="145">
        <v>3</v>
      </c>
      <c r="AL130" s="145">
        <v>5</v>
      </c>
      <c r="AM130" s="145">
        <v>5</v>
      </c>
      <c r="AN130" s="145">
        <v>4</v>
      </c>
      <c r="AO130" s="145">
        <v>4</v>
      </c>
      <c r="AP130" s="145">
        <v>4</v>
      </c>
      <c r="AQ130" s="145">
        <v>3</v>
      </c>
      <c r="AR130" s="145">
        <v>82364099231</v>
      </c>
    </row>
    <row r="131" spans="1:44" ht="13.2" x14ac:dyDescent="0.25">
      <c r="A131" s="7">
        <v>131</v>
      </c>
      <c r="B131" s="146">
        <v>43062.4720609375</v>
      </c>
      <c r="C131" s="145" t="s">
        <v>858</v>
      </c>
      <c r="D131" s="145" t="s">
        <v>152</v>
      </c>
      <c r="E131" s="145" t="s">
        <v>850</v>
      </c>
      <c r="F131" s="145">
        <v>1</v>
      </c>
      <c r="G131" s="145">
        <v>1</v>
      </c>
      <c r="H131" s="145">
        <v>0</v>
      </c>
      <c r="I131" s="145">
        <v>1</v>
      </c>
      <c r="J131" s="145">
        <v>1</v>
      </c>
      <c r="K131" s="145">
        <v>1</v>
      </c>
      <c r="L131" s="145">
        <v>0</v>
      </c>
      <c r="M131" s="145">
        <v>0</v>
      </c>
      <c r="N131" s="145">
        <v>0</v>
      </c>
      <c r="O131" s="145">
        <v>0</v>
      </c>
      <c r="P131" s="145">
        <v>0</v>
      </c>
      <c r="Q131" s="145">
        <v>1</v>
      </c>
      <c r="R131" s="145">
        <v>0</v>
      </c>
      <c r="S131" s="145">
        <v>0</v>
      </c>
      <c r="T131" s="145">
        <v>3</v>
      </c>
      <c r="U131" s="145">
        <v>3</v>
      </c>
      <c r="V131" s="145">
        <v>3</v>
      </c>
      <c r="W131" s="145">
        <v>3</v>
      </c>
      <c r="X131" s="145">
        <v>2</v>
      </c>
      <c r="Y131" s="145">
        <v>3</v>
      </c>
      <c r="Z131" s="145">
        <v>3</v>
      </c>
      <c r="AA131" s="145">
        <v>3</v>
      </c>
      <c r="AB131" s="145">
        <v>4</v>
      </c>
      <c r="AC131" s="145">
        <v>3</v>
      </c>
      <c r="AD131" s="145">
        <v>4</v>
      </c>
      <c r="AE131" s="145">
        <v>5</v>
      </c>
      <c r="AF131" s="145">
        <v>3</v>
      </c>
      <c r="AG131" s="145">
        <v>3</v>
      </c>
      <c r="AH131" s="145">
        <v>3</v>
      </c>
      <c r="AI131" s="145">
        <v>3</v>
      </c>
      <c r="AJ131" s="145">
        <v>4</v>
      </c>
      <c r="AK131" s="145">
        <v>5</v>
      </c>
      <c r="AL131" s="145">
        <v>4</v>
      </c>
      <c r="AM131" s="145">
        <v>3</v>
      </c>
      <c r="AN131" s="145">
        <v>3</v>
      </c>
      <c r="AO131" s="145">
        <v>4</v>
      </c>
      <c r="AP131" s="145">
        <v>3</v>
      </c>
      <c r="AQ131" s="145">
        <v>3</v>
      </c>
      <c r="AR131" s="145" t="s">
        <v>859</v>
      </c>
    </row>
    <row r="132" spans="1:44" ht="13.2" x14ac:dyDescent="0.25">
      <c r="A132" s="7">
        <v>132</v>
      </c>
      <c r="B132" s="146">
        <v>43062.473771782403</v>
      </c>
      <c r="D132" s="145" t="s">
        <v>152</v>
      </c>
      <c r="E132" s="145" t="s">
        <v>850</v>
      </c>
      <c r="F132" s="145">
        <v>0</v>
      </c>
      <c r="G132" s="145">
        <v>1</v>
      </c>
      <c r="H132" s="145">
        <v>1</v>
      </c>
      <c r="I132" s="145">
        <v>0</v>
      </c>
      <c r="J132" s="145">
        <v>1</v>
      </c>
      <c r="K132" s="145">
        <v>0</v>
      </c>
      <c r="L132" s="145">
        <v>1</v>
      </c>
      <c r="M132" s="145">
        <v>1</v>
      </c>
      <c r="N132" s="145">
        <v>0</v>
      </c>
      <c r="O132" s="145">
        <v>0</v>
      </c>
      <c r="P132" s="145">
        <v>0</v>
      </c>
      <c r="Q132" s="145">
        <v>1</v>
      </c>
      <c r="R132" s="145">
        <v>1</v>
      </c>
      <c r="S132" s="145">
        <v>0</v>
      </c>
      <c r="T132" s="145">
        <v>3</v>
      </c>
      <c r="U132" s="145">
        <v>4</v>
      </c>
      <c r="V132" s="145">
        <v>5</v>
      </c>
      <c r="W132" s="145">
        <v>4</v>
      </c>
      <c r="X132" s="145">
        <v>3</v>
      </c>
      <c r="Y132" s="145">
        <v>3</v>
      </c>
      <c r="Z132" s="145">
        <v>4</v>
      </c>
      <c r="AA132" s="145">
        <v>3</v>
      </c>
      <c r="AB132" s="145">
        <v>3</v>
      </c>
      <c r="AC132" s="145">
        <v>4</v>
      </c>
      <c r="AD132" s="145">
        <v>4</v>
      </c>
      <c r="AE132" s="145">
        <v>4</v>
      </c>
      <c r="AF132" s="145">
        <v>1</v>
      </c>
      <c r="AG132" s="145">
        <v>2</v>
      </c>
      <c r="AH132" s="145">
        <v>2</v>
      </c>
      <c r="AI132" s="145">
        <v>4</v>
      </c>
      <c r="AJ132" s="145">
        <v>2</v>
      </c>
      <c r="AK132" s="145">
        <v>4</v>
      </c>
      <c r="AL132" s="145">
        <v>4</v>
      </c>
      <c r="AM132" s="145">
        <v>3</v>
      </c>
      <c r="AN132" s="145">
        <v>2</v>
      </c>
      <c r="AO132" s="145">
        <v>4</v>
      </c>
      <c r="AP132" s="145">
        <v>2</v>
      </c>
      <c r="AQ132" s="145">
        <v>4</v>
      </c>
      <c r="AR132" s="145" t="s">
        <v>860</v>
      </c>
    </row>
    <row r="133" spans="1:44" ht="13.2" x14ac:dyDescent="0.25">
      <c r="A133" s="7">
        <v>133</v>
      </c>
      <c r="B133" s="146">
        <v>43062.477719421295</v>
      </c>
      <c r="C133" s="145" t="s">
        <v>861</v>
      </c>
      <c r="D133" s="145" t="s">
        <v>145</v>
      </c>
      <c r="E133" s="145" t="s">
        <v>755</v>
      </c>
      <c r="F133" s="145">
        <v>1</v>
      </c>
      <c r="G133" s="145">
        <v>1</v>
      </c>
      <c r="H133" s="145">
        <v>0</v>
      </c>
      <c r="I133" s="145">
        <v>1</v>
      </c>
      <c r="J133" s="145">
        <v>1</v>
      </c>
      <c r="K133" s="145">
        <v>1</v>
      </c>
      <c r="L133" s="145">
        <v>1</v>
      </c>
      <c r="M133" s="145">
        <v>1</v>
      </c>
      <c r="N133" s="145">
        <v>1</v>
      </c>
      <c r="O133" s="145">
        <v>1</v>
      </c>
      <c r="P133" s="145">
        <v>1</v>
      </c>
      <c r="Q133" s="145">
        <v>1</v>
      </c>
      <c r="R133" s="145">
        <v>1</v>
      </c>
      <c r="S133" s="145">
        <v>0</v>
      </c>
      <c r="T133" s="145">
        <v>3</v>
      </c>
      <c r="U133" s="145">
        <v>3</v>
      </c>
      <c r="V133" s="145">
        <v>4</v>
      </c>
      <c r="W133" s="145">
        <v>3</v>
      </c>
      <c r="X133" s="145">
        <v>3</v>
      </c>
      <c r="Y133" s="145">
        <v>4</v>
      </c>
      <c r="Z133" s="145">
        <v>3</v>
      </c>
      <c r="AA133" s="145">
        <v>3</v>
      </c>
      <c r="AB133" s="145">
        <v>3</v>
      </c>
      <c r="AC133" s="145">
        <v>3</v>
      </c>
      <c r="AD133" s="145">
        <v>4</v>
      </c>
      <c r="AE133" s="145">
        <v>4</v>
      </c>
      <c r="AF133" s="145">
        <v>3</v>
      </c>
      <c r="AG133" s="145">
        <v>4</v>
      </c>
      <c r="AH133" s="145">
        <v>3</v>
      </c>
      <c r="AI133" s="145">
        <v>4</v>
      </c>
      <c r="AJ133" s="145">
        <v>3</v>
      </c>
      <c r="AK133" s="145">
        <v>3</v>
      </c>
      <c r="AL133" s="145">
        <v>3</v>
      </c>
      <c r="AM133" s="145">
        <v>3</v>
      </c>
      <c r="AN133" s="145">
        <v>3</v>
      </c>
      <c r="AO133" s="145">
        <v>3</v>
      </c>
      <c r="AP133" s="145">
        <v>3</v>
      </c>
      <c r="AQ133" s="145">
        <v>3</v>
      </c>
      <c r="AR133" s="145">
        <v>85214079959</v>
      </c>
    </row>
    <row r="134" spans="1:44" ht="13.2" x14ac:dyDescent="0.25">
      <c r="A134" s="7">
        <v>134</v>
      </c>
      <c r="B134" s="146">
        <v>43062.480080011577</v>
      </c>
      <c r="C134" s="145" t="s">
        <v>862</v>
      </c>
      <c r="D134" s="145" t="s">
        <v>145</v>
      </c>
      <c r="E134" s="145" t="s">
        <v>755</v>
      </c>
      <c r="F134" s="145">
        <v>1</v>
      </c>
      <c r="G134" s="145">
        <v>1</v>
      </c>
      <c r="H134" s="145">
        <v>0</v>
      </c>
      <c r="I134" s="145">
        <v>1</v>
      </c>
      <c r="J134" s="145">
        <v>1</v>
      </c>
      <c r="K134" s="145">
        <v>1</v>
      </c>
      <c r="L134" s="145">
        <v>1</v>
      </c>
      <c r="M134" s="145">
        <v>1</v>
      </c>
      <c r="N134" s="145">
        <v>1</v>
      </c>
      <c r="O134" s="145">
        <v>1</v>
      </c>
      <c r="P134" s="145">
        <v>1</v>
      </c>
      <c r="Q134" s="145">
        <v>1</v>
      </c>
      <c r="R134" s="145">
        <v>1</v>
      </c>
      <c r="S134" s="145">
        <v>0</v>
      </c>
      <c r="T134" s="145">
        <v>3</v>
      </c>
      <c r="U134" s="145">
        <v>4</v>
      </c>
      <c r="V134" s="145">
        <v>5</v>
      </c>
      <c r="W134" s="145">
        <v>4</v>
      </c>
      <c r="X134" s="145">
        <v>4</v>
      </c>
      <c r="Y134" s="145">
        <v>3</v>
      </c>
      <c r="Z134" s="145">
        <v>4</v>
      </c>
      <c r="AA134" s="145">
        <v>2</v>
      </c>
      <c r="AB134" s="145">
        <v>3</v>
      </c>
      <c r="AC134" s="145">
        <v>4</v>
      </c>
      <c r="AD134" s="145">
        <v>4</v>
      </c>
      <c r="AE134" s="145">
        <v>4</v>
      </c>
      <c r="AF134" s="145">
        <v>2</v>
      </c>
      <c r="AG134" s="145">
        <v>2</v>
      </c>
      <c r="AH134" s="145">
        <v>2</v>
      </c>
      <c r="AI134" s="145">
        <v>4</v>
      </c>
      <c r="AJ134" s="145">
        <v>3</v>
      </c>
      <c r="AK134" s="145">
        <v>4</v>
      </c>
      <c r="AL134" s="145">
        <v>4</v>
      </c>
      <c r="AM134" s="145">
        <v>4</v>
      </c>
      <c r="AN134" s="145">
        <v>5</v>
      </c>
      <c r="AO134" s="145">
        <v>3</v>
      </c>
      <c r="AP134" s="145">
        <v>3</v>
      </c>
      <c r="AQ134" s="145">
        <v>3</v>
      </c>
      <c r="AR134" s="145" t="s">
        <v>863</v>
      </c>
    </row>
    <row r="135" spans="1:44" ht="13.2" x14ac:dyDescent="0.25">
      <c r="A135" s="7">
        <v>135</v>
      </c>
      <c r="B135" s="146">
        <v>43062.48028783565</v>
      </c>
      <c r="C135" s="145" t="s">
        <v>864</v>
      </c>
      <c r="D135" s="145" t="s">
        <v>145</v>
      </c>
      <c r="E135" s="145" t="s">
        <v>755</v>
      </c>
      <c r="F135" s="145">
        <v>1</v>
      </c>
      <c r="G135" s="145">
        <v>1</v>
      </c>
      <c r="H135" s="145">
        <v>0</v>
      </c>
      <c r="I135" s="145">
        <v>1</v>
      </c>
      <c r="J135" s="145">
        <v>1</v>
      </c>
      <c r="K135" s="145">
        <v>0</v>
      </c>
      <c r="L135" s="145">
        <v>1</v>
      </c>
      <c r="M135" s="145">
        <v>1</v>
      </c>
      <c r="N135" s="145">
        <v>1</v>
      </c>
      <c r="O135" s="145">
        <v>1</v>
      </c>
      <c r="P135" s="145">
        <v>1</v>
      </c>
      <c r="Q135" s="145">
        <v>0</v>
      </c>
      <c r="R135" s="145">
        <v>1</v>
      </c>
      <c r="S135" s="145">
        <v>1</v>
      </c>
      <c r="T135" s="145">
        <v>2</v>
      </c>
      <c r="U135" s="145">
        <v>4</v>
      </c>
      <c r="V135" s="145">
        <v>5</v>
      </c>
      <c r="W135" s="145">
        <v>2</v>
      </c>
      <c r="X135" s="145">
        <v>2</v>
      </c>
      <c r="Y135" s="145">
        <v>3</v>
      </c>
      <c r="Z135" s="145">
        <v>2</v>
      </c>
      <c r="AA135" s="145">
        <v>4</v>
      </c>
      <c r="AB135" s="145">
        <v>2</v>
      </c>
      <c r="AC135" s="145">
        <v>4</v>
      </c>
      <c r="AD135" s="145">
        <v>5</v>
      </c>
      <c r="AE135" s="145">
        <v>5</v>
      </c>
      <c r="AF135" s="145">
        <v>2</v>
      </c>
      <c r="AG135" s="145">
        <v>4</v>
      </c>
      <c r="AH135" s="145">
        <v>3</v>
      </c>
      <c r="AI135" s="145">
        <v>3</v>
      </c>
      <c r="AJ135" s="145">
        <v>3</v>
      </c>
      <c r="AK135" s="145">
        <v>2</v>
      </c>
      <c r="AL135" s="145">
        <v>2</v>
      </c>
      <c r="AM135" s="145">
        <v>2</v>
      </c>
      <c r="AN135" s="145">
        <v>2</v>
      </c>
      <c r="AO135" s="145">
        <v>4</v>
      </c>
      <c r="AP135" s="145">
        <v>4</v>
      </c>
      <c r="AQ135" s="145">
        <v>5</v>
      </c>
      <c r="AR135" s="145" t="s">
        <v>865</v>
      </c>
    </row>
    <row r="136" spans="1:44" ht="13.2" x14ac:dyDescent="0.25">
      <c r="A136" s="7">
        <v>136</v>
      </c>
      <c r="B136" s="146">
        <v>43062.480351678241</v>
      </c>
      <c r="D136" s="145" t="s">
        <v>145</v>
      </c>
      <c r="E136" s="145" t="s">
        <v>755</v>
      </c>
      <c r="F136" s="145">
        <v>1</v>
      </c>
      <c r="G136" s="145">
        <v>1</v>
      </c>
      <c r="H136" s="145">
        <v>1</v>
      </c>
      <c r="I136" s="145">
        <v>1</v>
      </c>
      <c r="J136" s="145">
        <v>1</v>
      </c>
      <c r="K136" s="145">
        <v>1</v>
      </c>
      <c r="L136" s="145">
        <v>1</v>
      </c>
      <c r="M136" s="145">
        <v>1</v>
      </c>
      <c r="N136" s="145">
        <v>1</v>
      </c>
      <c r="O136" s="145">
        <v>1</v>
      </c>
      <c r="P136" s="145">
        <v>0</v>
      </c>
      <c r="Q136" s="145">
        <v>1</v>
      </c>
      <c r="R136" s="145">
        <v>1</v>
      </c>
      <c r="S136" s="145">
        <v>0</v>
      </c>
      <c r="T136" s="145">
        <v>2</v>
      </c>
      <c r="U136" s="145">
        <v>4</v>
      </c>
      <c r="V136" s="145">
        <v>4</v>
      </c>
      <c r="W136" s="145">
        <v>4</v>
      </c>
      <c r="X136" s="145">
        <v>2</v>
      </c>
      <c r="Y136" s="145">
        <v>4</v>
      </c>
      <c r="Z136" s="145">
        <v>2</v>
      </c>
      <c r="AA136" s="145">
        <v>3</v>
      </c>
      <c r="AB136" s="145">
        <v>2</v>
      </c>
      <c r="AC136" s="145">
        <v>3</v>
      </c>
      <c r="AD136" s="145">
        <v>4</v>
      </c>
      <c r="AE136" s="145">
        <v>4</v>
      </c>
      <c r="AF136" s="145">
        <v>2</v>
      </c>
      <c r="AG136" s="145">
        <v>4</v>
      </c>
      <c r="AH136" s="145">
        <v>4</v>
      </c>
      <c r="AI136" s="145">
        <v>3</v>
      </c>
      <c r="AJ136" s="145">
        <v>2</v>
      </c>
      <c r="AK136" s="145">
        <v>4</v>
      </c>
      <c r="AL136" s="145">
        <v>3</v>
      </c>
      <c r="AM136" s="145">
        <v>2</v>
      </c>
      <c r="AN136" s="145">
        <v>2</v>
      </c>
      <c r="AO136" s="145">
        <v>2</v>
      </c>
      <c r="AP136" s="145">
        <v>4</v>
      </c>
      <c r="AQ136" s="145">
        <v>4</v>
      </c>
      <c r="AR136" s="145" t="s">
        <v>866</v>
      </c>
    </row>
    <row r="137" spans="1:44" ht="13.2" x14ac:dyDescent="0.25">
      <c r="A137" s="7">
        <v>137</v>
      </c>
      <c r="B137" s="146">
        <v>43062.481496006949</v>
      </c>
      <c r="C137" s="145" t="s">
        <v>867</v>
      </c>
      <c r="D137" s="145" t="s">
        <v>145</v>
      </c>
      <c r="E137" s="145" t="s">
        <v>788</v>
      </c>
      <c r="F137" s="145">
        <v>1</v>
      </c>
      <c r="G137" s="145">
        <v>1</v>
      </c>
      <c r="H137" s="145">
        <v>0</v>
      </c>
      <c r="I137" s="145">
        <v>1</v>
      </c>
      <c r="J137" s="145">
        <v>1</v>
      </c>
      <c r="K137" s="145">
        <v>1</v>
      </c>
      <c r="L137" s="145">
        <v>1</v>
      </c>
      <c r="M137" s="145">
        <v>0</v>
      </c>
      <c r="N137" s="145">
        <v>1</v>
      </c>
      <c r="O137" s="145">
        <v>0</v>
      </c>
      <c r="P137" s="145">
        <v>0</v>
      </c>
      <c r="Q137" s="145">
        <v>0</v>
      </c>
      <c r="R137" s="145">
        <v>1</v>
      </c>
      <c r="S137" s="145">
        <v>1</v>
      </c>
      <c r="T137" s="145">
        <v>3</v>
      </c>
      <c r="U137" s="145">
        <v>3</v>
      </c>
      <c r="V137" s="145">
        <v>5</v>
      </c>
      <c r="W137" s="145">
        <v>3</v>
      </c>
      <c r="X137" s="145">
        <v>1</v>
      </c>
      <c r="Y137" s="145">
        <v>5</v>
      </c>
      <c r="Z137" s="145">
        <v>3</v>
      </c>
      <c r="AA137" s="145">
        <v>4</v>
      </c>
      <c r="AB137" s="145">
        <v>4</v>
      </c>
      <c r="AC137" s="145">
        <v>3</v>
      </c>
      <c r="AD137" s="145">
        <v>3</v>
      </c>
      <c r="AE137" s="145">
        <v>3</v>
      </c>
      <c r="AF137" s="145">
        <v>3</v>
      </c>
      <c r="AG137" s="145">
        <v>5</v>
      </c>
      <c r="AH137" s="145">
        <v>5</v>
      </c>
      <c r="AI137" s="145">
        <v>5</v>
      </c>
      <c r="AJ137" s="145">
        <v>5</v>
      </c>
      <c r="AK137" s="145">
        <v>3</v>
      </c>
      <c r="AL137" s="145">
        <v>3</v>
      </c>
      <c r="AM137" s="145">
        <v>3</v>
      </c>
      <c r="AN137" s="145">
        <v>2</v>
      </c>
      <c r="AO137" s="145">
        <v>4</v>
      </c>
      <c r="AP137" s="145">
        <v>3</v>
      </c>
      <c r="AQ137" s="145">
        <v>5</v>
      </c>
      <c r="AR137" s="145">
        <v>82133668379</v>
      </c>
    </row>
    <row r="138" spans="1:44" ht="13.2" x14ac:dyDescent="0.25">
      <c r="A138" s="7">
        <v>138</v>
      </c>
      <c r="B138" s="146">
        <v>43062.481672696755</v>
      </c>
      <c r="C138" s="145" t="s">
        <v>868</v>
      </c>
      <c r="D138" s="145" t="s">
        <v>145</v>
      </c>
      <c r="E138" s="145" t="s">
        <v>779</v>
      </c>
      <c r="F138" s="145">
        <v>1</v>
      </c>
      <c r="G138" s="145">
        <v>1</v>
      </c>
      <c r="H138" s="145">
        <v>0</v>
      </c>
      <c r="I138" s="145">
        <v>1</v>
      </c>
      <c r="J138" s="145">
        <v>0</v>
      </c>
      <c r="K138" s="145">
        <v>1</v>
      </c>
      <c r="L138" s="145">
        <v>0</v>
      </c>
      <c r="M138" s="145">
        <v>1</v>
      </c>
      <c r="N138" s="145">
        <v>1</v>
      </c>
      <c r="O138" s="145">
        <v>0</v>
      </c>
      <c r="P138" s="145">
        <v>0</v>
      </c>
      <c r="Q138" s="145">
        <v>1</v>
      </c>
      <c r="R138" s="145">
        <v>1</v>
      </c>
      <c r="S138" s="145">
        <v>0</v>
      </c>
      <c r="T138" s="145">
        <v>2</v>
      </c>
      <c r="U138" s="145">
        <v>3</v>
      </c>
      <c r="V138" s="145">
        <v>3</v>
      </c>
      <c r="W138" s="145">
        <v>2</v>
      </c>
      <c r="X138" s="145">
        <v>2</v>
      </c>
      <c r="Y138" s="145">
        <v>3</v>
      </c>
      <c r="Z138" s="145">
        <v>4</v>
      </c>
      <c r="AA138" s="145">
        <v>3</v>
      </c>
      <c r="AB138" s="145">
        <v>4</v>
      </c>
      <c r="AC138" s="145">
        <v>4</v>
      </c>
      <c r="AD138" s="145">
        <v>4</v>
      </c>
      <c r="AE138" s="145">
        <v>5</v>
      </c>
      <c r="AF138" s="145">
        <v>3</v>
      </c>
      <c r="AG138" s="145">
        <v>4</v>
      </c>
      <c r="AH138" s="145">
        <v>3</v>
      </c>
      <c r="AI138" s="145">
        <v>4</v>
      </c>
      <c r="AJ138" s="145">
        <v>2</v>
      </c>
      <c r="AK138" s="145">
        <v>5</v>
      </c>
      <c r="AL138" s="145">
        <v>3</v>
      </c>
      <c r="AM138" s="145">
        <v>3</v>
      </c>
      <c r="AN138" s="145">
        <v>4</v>
      </c>
      <c r="AO138" s="145">
        <v>4</v>
      </c>
      <c r="AP138" s="145">
        <v>3</v>
      </c>
      <c r="AQ138" s="145">
        <v>5</v>
      </c>
      <c r="AR138" s="145">
        <v>82186447363</v>
      </c>
    </row>
    <row r="139" spans="1:44" ht="13.2" x14ac:dyDescent="0.25">
      <c r="A139" s="7">
        <v>139</v>
      </c>
      <c r="B139" s="146">
        <v>43062.482563275466</v>
      </c>
      <c r="C139" s="145" t="s">
        <v>869</v>
      </c>
      <c r="D139" s="145" t="s">
        <v>145</v>
      </c>
      <c r="E139" s="145" t="s">
        <v>788</v>
      </c>
      <c r="F139" s="145">
        <v>1</v>
      </c>
      <c r="G139" s="145">
        <v>1</v>
      </c>
      <c r="H139" s="145">
        <v>0</v>
      </c>
      <c r="I139" s="145">
        <v>1</v>
      </c>
      <c r="J139" s="145">
        <v>1</v>
      </c>
      <c r="K139" s="145">
        <v>1</v>
      </c>
      <c r="L139" s="145">
        <v>1</v>
      </c>
      <c r="M139" s="145">
        <v>1</v>
      </c>
      <c r="N139" s="145">
        <v>1</v>
      </c>
      <c r="O139" s="145">
        <v>1</v>
      </c>
      <c r="P139" s="145">
        <v>1</v>
      </c>
      <c r="Q139" s="145">
        <v>1</v>
      </c>
      <c r="R139" s="145">
        <v>1</v>
      </c>
      <c r="S139" s="145">
        <v>0</v>
      </c>
      <c r="T139" s="145">
        <v>3</v>
      </c>
      <c r="U139" s="145">
        <v>4</v>
      </c>
      <c r="V139" s="145">
        <v>5</v>
      </c>
      <c r="W139" s="145">
        <v>5</v>
      </c>
      <c r="X139" s="145">
        <v>4</v>
      </c>
      <c r="Y139" s="145">
        <v>5</v>
      </c>
      <c r="Z139" s="145">
        <v>5</v>
      </c>
      <c r="AA139" s="145">
        <v>5</v>
      </c>
      <c r="AB139" s="145">
        <v>5</v>
      </c>
      <c r="AC139" s="145">
        <v>4</v>
      </c>
      <c r="AD139" s="145">
        <v>5</v>
      </c>
      <c r="AE139" s="145">
        <v>5</v>
      </c>
      <c r="AF139" s="145">
        <v>5</v>
      </c>
      <c r="AG139" s="145">
        <v>5</v>
      </c>
      <c r="AH139" s="145">
        <v>5</v>
      </c>
      <c r="AI139" s="145">
        <v>5</v>
      </c>
      <c r="AJ139" s="145">
        <v>5</v>
      </c>
      <c r="AK139" s="145">
        <v>5</v>
      </c>
      <c r="AL139" s="145">
        <v>5</v>
      </c>
      <c r="AM139" s="145">
        <v>5</v>
      </c>
      <c r="AN139" s="145">
        <v>5</v>
      </c>
      <c r="AO139" s="145">
        <v>5</v>
      </c>
      <c r="AP139" s="145">
        <v>5</v>
      </c>
      <c r="AQ139" s="145">
        <v>4</v>
      </c>
      <c r="AR139" s="145" t="s">
        <v>870</v>
      </c>
    </row>
    <row r="140" spans="1:44" ht="13.2" x14ac:dyDescent="0.25">
      <c r="A140" s="7">
        <v>140</v>
      </c>
      <c r="B140" s="146">
        <v>43062.482802719911</v>
      </c>
      <c r="C140" s="145" t="s">
        <v>871</v>
      </c>
      <c r="D140" s="145" t="s">
        <v>152</v>
      </c>
      <c r="E140" s="145" t="s">
        <v>788</v>
      </c>
      <c r="F140" s="145">
        <v>1</v>
      </c>
      <c r="G140" s="145">
        <v>0</v>
      </c>
      <c r="H140" s="145">
        <v>1</v>
      </c>
      <c r="I140" s="145">
        <v>1</v>
      </c>
      <c r="J140" s="145">
        <v>1</v>
      </c>
      <c r="K140" s="145">
        <v>1</v>
      </c>
      <c r="L140" s="145">
        <v>0</v>
      </c>
      <c r="M140" s="145">
        <v>1</v>
      </c>
      <c r="N140" s="145">
        <v>1</v>
      </c>
      <c r="O140" s="145">
        <v>0</v>
      </c>
      <c r="P140" s="145">
        <v>0</v>
      </c>
      <c r="Q140" s="145">
        <v>0</v>
      </c>
      <c r="R140" s="145">
        <v>0</v>
      </c>
      <c r="S140" s="145">
        <v>0</v>
      </c>
      <c r="T140" s="145">
        <v>5</v>
      </c>
      <c r="U140" s="145">
        <v>3</v>
      </c>
      <c r="V140" s="145">
        <v>4</v>
      </c>
      <c r="W140" s="145">
        <v>3</v>
      </c>
      <c r="X140" s="145">
        <v>4</v>
      </c>
      <c r="Y140" s="145">
        <v>4</v>
      </c>
      <c r="Z140" s="145">
        <v>4</v>
      </c>
      <c r="AA140" s="145">
        <v>3</v>
      </c>
      <c r="AB140" s="145">
        <v>3</v>
      </c>
      <c r="AC140" s="145">
        <v>4</v>
      </c>
      <c r="AD140" s="145">
        <v>4</v>
      </c>
      <c r="AE140" s="145">
        <v>4</v>
      </c>
      <c r="AF140" s="145">
        <v>4</v>
      </c>
      <c r="AG140" s="145">
        <v>4</v>
      </c>
      <c r="AH140" s="145">
        <v>4</v>
      </c>
      <c r="AI140" s="145">
        <v>5</v>
      </c>
      <c r="AJ140" s="145">
        <v>4</v>
      </c>
      <c r="AK140" s="145">
        <v>4</v>
      </c>
      <c r="AL140" s="145">
        <v>3</v>
      </c>
      <c r="AM140" s="145">
        <v>4</v>
      </c>
      <c r="AN140" s="145">
        <v>4</v>
      </c>
      <c r="AO140" s="145">
        <v>4</v>
      </c>
      <c r="AP140" s="145">
        <v>3</v>
      </c>
      <c r="AQ140" s="145">
        <v>3</v>
      </c>
      <c r="AR140" s="145" t="s">
        <v>872</v>
      </c>
    </row>
    <row r="141" spans="1:44" ht="13.2" x14ac:dyDescent="0.25">
      <c r="A141" s="7">
        <v>141</v>
      </c>
      <c r="B141" s="146">
        <v>43062.483244664356</v>
      </c>
      <c r="C141" s="145" t="s">
        <v>873</v>
      </c>
      <c r="D141" s="145" t="s">
        <v>145</v>
      </c>
      <c r="E141" s="145" t="s">
        <v>755</v>
      </c>
      <c r="F141" s="145">
        <v>1</v>
      </c>
      <c r="G141" s="145">
        <v>1</v>
      </c>
      <c r="H141" s="145">
        <v>0</v>
      </c>
      <c r="I141" s="145">
        <v>1</v>
      </c>
      <c r="J141" s="145">
        <v>1</v>
      </c>
      <c r="K141" s="145">
        <v>1</v>
      </c>
      <c r="L141" s="145">
        <v>1</v>
      </c>
      <c r="M141" s="145">
        <v>1</v>
      </c>
      <c r="N141" s="145">
        <v>1</v>
      </c>
      <c r="O141" s="145">
        <v>1</v>
      </c>
      <c r="P141" s="145">
        <v>1</v>
      </c>
      <c r="Q141" s="145">
        <v>1</v>
      </c>
      <c r="R141" s="145">
        <v>1</v>
      </c>
      <c r="S141" s="145">
        <v>1</v>
      </c>
      <c r="T141" s="145">
        <v>5</v>
      </c>
      <c r="U141" s="145">
        <v>5</v>
      </c>
      <c r="V141" s="145">
        <v>5</v>
      </c>
      <c r="W141" s="145">
        <v>5</v>
      </c>
      <c r="X141" s="145">
        <v>5</v>
      </c>
      <c r="Y141" s="145">
        <v>5</v>
      </c>
      <c r="Z141" s="145">
        <v>5</v>
      </c>
      <c r="AA141" s="145">
        <v>5</v>
      </c>
      <c r="AB141" s="145">
        <v>5</v>
      </c>
      <c r="AC141" s="145">
        <v>5</v>
      </c>
      <c r="AD141" s="145">
        <v>5</v>
      </c>
      <c r="AE141" s="145">
        <v>5</v>
      </c>
      <c r="AF141" s="145">
        <v>5</v>
      </c>
      <c r="AG141" s="145">
        <v>5</v>
      </c>
      <c r="AH141" s="145">
        <v>5</v>
      </c>
      <c r="AI141" s="145">
        <v>5</v>
      </c>
      <c r="AJ141" s="145">
        <v>5</v>
      </c>
      <c r="AK141" s="145">
        <v>5</v>
      </c>
      <c r="AL141" s="145">
        <v>5</v>
      </c>
      <c r="AM141" s="145">
        <v>5</v>
      </c>
      <c r="AN141" s="145">
        <v>5</v>
      </c>
      <c r="AO141" s="145">
        <v>5</v>
      </c>
      <c r="AP141" s="145">
        <v>5</v>
      </c>
      <c r="AQ141" s="145">
        <v>5</v>
      </c>
      <c r="AR141" s="145" t="s">
        <v>874</v>
      </c>
    </row>
    <row r="142" spans="1:44" ht="13.2" x14ac:dyDescent="0.25">
      <c r="A142" s="7">
        <v>142</v>
      </c>
      <c r="B142" s="146">
        <v>43062.48413164352</v>
      </c>
      <c r="C142" s="145" t="s">
        <v>875</v>
      </c>
      <c r="D142" s="145" t="s">
        <v>145</v>
      </c>
      <c r="E142" s="145" t="s">
        <v>776</v>
      </c>
      <c r="F142" s="145">
        <v>1</v>
      </c>
      <c r="G142" s="145">
        <v>1</v>
      </c>
      <c r="H142" s="145">
        <v>0</v>
      </c>
      <c r="I142" s="145">
        <v>1</v>
      </c>
      <c r="J142" s="145">
        <v>1</v>
      </c>
      <c r="K142" s="145">
        <v>1</v>
      </c>
      <c r="L142" s="145">
        <v>0</v>
      </c>
      <c r="M142" s="145">
        <v>1</v>
      </c>
      <c r="N142" s="145">
        <v>0</v>
      </c>
      <c r="O142" s="145">
        <v>0</v>
      </c>
      <c r="P142" s="145">
        <v>0</v>
      </c>
      <c r="Q142" s="145">
        <v>0</v>
      </c>
      <c r="R142" s="145">
        <v>1</v>
      </c>
      <c r="S142" s="145">
        <v>0</v>
      </c>
      <c r="T142" s="145">
        <v>2</v>
      </c>
      <c r="U142" s="145">
        <v>4</v>
      </c>
      <c r="V142" s="145">
        <v>3</v>
      </c>
      <c r="W142" s="145">
        <v>3</v>
      </c>
      <c r="X142" s="145">
        <v>2</v>
      </c>
      <c r="Y142" s="145">
        <v>3</v>
      </c>
      <c r="Z142" s="145">
        <v>2</v>
      </c>
      <c r="AA142" s="145">
        <v>3</v>
      </c>
      <c r="AB142" s="145">
        <v>3</v>
      </c>
      <c r="AC142" s="145">
        <v>3</v>
      </c>
      <c r="AD142" s="145">
        <v>3</v>
      </c>
      <c r="AE142" s="145">
        <v>3</v>
      </c>
      <c r="AF142" s="145">
        <v>3</v>
      </c>
      <c r="AG142" s="145">
        <v>2</v>
      </c>
      <c r="AH142" s="145">
        <v>2</v>
      </c>
      <c r="AI142" s="145">
        <v>3</v>
      </c>
      <c r="AJ142" s="145">
        <v>2</v>
      </c>
      <c r="AK142" s="145">
        <v>2</v>
      </c>
      <c r="AL142" s="145">
        <v>2</v>
      </c>
      <c r="AM142" s="145">
        <v>2</v>
      </c>
      <c r="AN142" s="145">
        <v>2</v>
      </c>
      <c r="AO142" s="145">
        <v>2</v>
      </c>
      <c r="AP142" s="145">
        <v>3</v>
      </c>
      <c r="AQ142" s="145">
        <v>2</v>
      </c>
      <c r="AR142" s="145" t="s">
        <v>876</v>
      </c>
    </row>
    <row r="143" spans="1:44" ht="13.2" x14ac:dyDescent="0.25">
      <c r="A143" s="7">
        <v>143</v>
      </c>
      <c r="B143" s="146">
        <v>43062.485207210644</v>
      </c>
      <c r="C143" s="145" t="s">
        <v>877</v>
      </c>
      <c r="D143" s="145" t="s">
        <v>145</v>
      </c>
      <c r="E143" s="145" t="s">
        <v>788</v>
      </c>
      <c r="F143" s="145">
        <v>0</v>
      </c>
      <c r="G143" s="145">
        <v>1</v>
      </c>
      <c r="H143" s="145">
        <v>0</v>
      </c>
      <c r="I143" s="145">
        <v>0</v>
      </c>
      <c r="J143" s="145">
        <v>1</v>
      </c>
      <c r="K143" s="145">
        <v>0</v>
      </c>
      <c r="L143" s="145">
        <v>1</v>
      </c>
      <c r="M143" s="145">
        <v>0</v>
      </c>
      <c r="N143" s="145">
        <v>1</v>
      </c>
      <c r="O143" s="145">
        <v>1</v>
      </c>
      <c r="P143" s="145">
        <v>1</v>
      </c>
      <c r="Q143" s="145">
        <v>0</v>
      </c>
      <c r="R143" s="145">
        <v>0</v>
      </c>
      <c r="S143" s="145">
        <v>0</v>
      </c>
      <c r="T143" s="145">
        <v>3</v>
      </c>
      <c r="U143" s="145">
        <v>5</v>
      </c>
      <c r="V143" s="145">
        <v>5</v>
      </c>
      <c r="W143" s="145">
        <v>5</v>
      </c>
      <c r="X143" s="145">
        <v>3</v>
      </c>
      <c r="Y143" s="145">
        <v>4</v>
      </c>
      <c r="Z143" s="145">
        <v>3</v>
      </c>
      <c r="AA143" s="145">
        <v>3</v>
      </c>
      <c r="AB143" s="145">
        <v>5</v>
      </c>
      <c r="AC143" s="145">
        <v>4</v>
      </c>
      <c r="AD143" s="145">
        <v>2</v>
      </c>
      <c r="AE143" s="145">
        <v>4</v>
      </c>
      <c r="AF143" s="145">
        <v>3</v>
      </c>
      <c r="AG143" s="145">
        <v>4</v>
      </c>
      <c r="AH143" s="145">
        <v>5</v>
      </c>
      <c r="AI143" s="145">
        <v>5</v>
      </c>
      <c r="AJ143" s="145">
        <v>5</v>
      </c>
      <c r="AK143" s="145">
        <v>2</v>
      </c>
      <c r="AL143" s="145">
        <v>3</v>
      </c>
      <c r="AM143" s="145">
        <v>4</v>
      </c>
      <c r="AN143" s="145">
        <v>5</v>
      </c>
      <c r="AO143" s="145">
        <v>5</v>
      </c>
      <c r="AP143" s="145">
        <v>3</v>
      </c>
      <c r="AQ143" s="145">
        <v>4</v>
      </c>
      <c r="AR143" s="145" t="s">
        <v>878</v>
      </c>
    </row>
    <row r="144" spans="1:44" ht="13.2" x14ac:dyDescent="0.25">
      <c r="A144" s="7">
        <v>144</v>
      </c>
      <c r="B144" s="146">
        <v>43062.485794398148</v>
      </c>
      <c r="C144" s="145" t="s">
        <v>879</v>
      </c>
      <c r="D144" s="145" t="s">
        <v>152</v>
      </c>
      <c r="E144" s="145" t="s">
        <v>776</v>
      </c>
      <c r="F144" s="145">
        <v>1</v>
      </c>
      <c r="G144" s="145">
        <v>0</v>
      </c>
      <c r="H144" s="145">
        <v>0</v>
      </c>
      <c r="I144" s="145">
        <v>1</v>
      </c>
      <c r="J144" s="145">
        <v>0</v>
      </c>
      <c r="K144" s="145">
        <v>1</v>
      </c>
      <c r="L144" s="145">
        <v>1</v>
      </c>
      <c r="M144" s="145">
        <v>1</v>
      </c>
      <c r="N144" s="145">
        <v>0</v>
      </c>
      <c r="O144" s="145">
        <v>1</v>
      </c>
      <c r="P144" s="145">
        <v>1</v>
      </c>
      <c r="Q144" s="145">
        <v>1</v>
      </c>
      <c r="R144" s="145">
        <v>1</v>
      </c>
      <c r="S144" s="145">
        <v>0</v>
      </c>
      <c r="T144" s="145">
        <v>2</v>
      </c>
      <c r="U144" s="145">
        <v>3</v>
      </c>
      <c r="V144" s="145">
        <v>4</v>
      </c>
      <c r="W144" s="145">
        <v>4</v>
      </c>
      <c r="X144" s="145">
        <v>4</v>
      </c>
      <c r="Y144" s="145">
        <v>3</v>
      </c>
      <c r="Z144" s="145">
        <v>3</v>
      </c>
      <c r="AA144" s="145">
        <v>3</v>
      </c>
      <c r="AB144" s="145">
        <v>4</v>
      </c>
      <c r="AC144" s="145">
        <v>3</v>
      </c>
      <c r="AD144" s="145">
        <v>5</v>
      </c>
      <c r="AE144" s="145">
        <v>4</v>
      </c>
      <c r="AF144" s="145">
        <v>3</v>
      </c>
      <c r="AG144" s="145">
        <v>5</v>
      </c>
      <c r="AH144" s="145">
        <v>5</v>
      </c>
      <c r="AI144" s="145">
        <v>4</v>
      </c>
      <c r="AJ144" s="145">
        <v>4</v>
      </c>
      <c r="AK144" s="145">
        <v>3</v>
      </c>
      <c r="AL144" s="145">
        <v>5</v>
      </c>
      <c r="AM144" s="145">
        <v>5</v>
      </c>
      <c r="AN144" s="145">
        <v>4</v>
      </c>
      <c r="AO144" s="145">
        <v>4</v>
      </c>
      <c r="AP144" s="145">
        <v>5</v>
      </c>
      <c r="AQ144" s="145">
        <v>4</v>
      </c>
      <c r="AR144" s="145" t="s">
        <v>880</v>
      </c>
    </row>
    <row r="145" spans="1:44" ht="13.2" x14ac:dyDescent="0.25">
      <c r="A145" s="7">
        <v>145</v>
      </c>
      <c r="B145" s="146">
        <v>43062.48744788194</v>
      </c>
      <c r="C145" s="145" t="s">
        <v>881</v>
      </c>
      <c r="D145" s="145" t="s">
        <v>145</v>
      </c>
      <c r="E145" s="145" t="s">
        <v>850</v>
      </c>
      <c r="F145" s="145">
        <v>1</v>
      </c>
      <c r="G145" s="145">
        <v>1</v>
      </c>
      <c r="H145" s="145">
        <v>1</v>
      </c>
      <c r="I145" s="145">
        <v>1</v>
      </c>
      <c r="J145" s="145">
        <v>1</v>
      </c>
      <c r="K145" s="145">
        <v>1</v>
      </c>
      <c r="L145" s="145">
        <v>1</v>
      </c>
      <c r="M145" s="145">
        <v>1</v>
      </c>
      <c r="N145" s="145">
        <v>1</v>
      </c>
      <c r="O145" s="145">
        <v>0</v>
      </c>
      <c r="P145" s="145">
        <v>1</v>
      </c>
      <c r="Q145" s="145">
        <v>1</v>
      </c>
      <c r="R145" s="145">
        <v>1</v>
      </c>
      <c r="S145" s="145">
        <v>0</v>
      </c>
      <c r="T145" s="145">
        <v>3</v>
      </c>
      <c r="U145" s="145">
        <v>4</v>
      </c>
      <c r="V145" s="145">
        <v>5</v>
      </c>
      <c r="W145" s="145">
        <v>4</v>
      </c>
      <c r="X145" s="145">
        <v>3</v>
      </c>
      <c r="Y145" s="145">
        <v>4</v>
      </c>
      <c r="Z145" s="145">
        <v>3</v>
      </c>
      <c r="AA145" s="145">
        <v>4</v>
      </c>
      <c r="AB145" s="145">
        <v>3</v>
      </c>
      <c r="AC145" s="145">
        <v>3</v>
      </c>
      <c r="AD145" s="145">
        <v>4</v>
      </c>
      <c r="AE145" s="145">
        <v>4</v>
      </c>
      <c r="AF145" s="145">
        <v>3</v>
      </c>
      <c r="AG145" s="145">
        <v>4</v>
      </c>
      <c r="AH145" s="145">
        <v>4</v>
      </c>
      <c r="AI145" s="145">
        <v>4</v>
      </c>
      <c r="AJ145" s="145">
        <v>4</v>
      </c>
      <c r="AK145" s="145">
        <v>3</v>
      </c>
      <c r="AL145" s="145">
        <v>4</v>
      </c>
      <c r="AM145" s="145">
        <v>4</v>
      </c>
      <c r="AN145" s="145">
        <v>3</v>
      </c>
      <c r="AO145" s="145">
        <v>4</v>
      </c>
      <c r="AP145" s="145">
        <v>3</v>
      </c>
      <c r="AQ145" s="145">
        <v>4</v>
      </c>
      <c r="AR145" s="145" t="s">
        <v>882</v>
      </c>
    </row>
    <row r="146" spans="1:44" ht="13.2" x14ac:dyDescent="0.25">
      <c r="A146" s="7">
        <v>146</v>
      </c>
      <c r="B146" s="146">
        <v>43062.488769756943</v>
      </c>
      <c r="C146" s="145" t="s">
        <v>883</v>
      </c>
      <c r="D146" s="145" t="s">
        <v>152</v>
      </c>
      <c r="E146" s="145" t="s">
        <v>776</v>
      </c>
      <c r="F146" s="145">
        <v>1</v>
      </c>
      <c r="G146" s="145">
        <v>1</v>
      </c>
      <c r="H146" s="145">
        <v>0</v>
      </c>
      <c r="I146" s="145">
        <v>1</v>
      </c>
      <c r="J146" s="145">
        <v>1</v>
      </c>
      <c r="K146" s="145">
        <v>1</v>
      </c>
      <c r="L146" s="145">
        <v>0</v>
      </c>
      <c r="M146" s="145">
        <v>0</v>
      </c>
      <c r="N146" s="145">
        <v>0</v>
      </c>
      <c r="O146" s="145">
        <v>0</v>
      </c>
      <c r="P146" s="145">
        <v>1</v>
      </c>
      <c r="Q146" s="145">
        <v>1</v>
      </c>
      <c r="R146" s="145">
        <v>1</v>
      </c>
      <c r="S146" s="145">
        <v>0</v>
      </c>
      <c r="T146" s="145">
        <v>2</v>
      </c>
      <c r="U146" s="145">
        <v>4</v>
      </c>
      <c r="V146" s="145">
        <v>5</v>
      </c>
      <c r="W146" s="145">
        <v>3</v>
      </c>
      <c r="X146" s="145">
        <v>2</v>
      </c>
      <c r="Y146" s="145">
        <v>3</v>
      </c>
      <c r="Z146" s="145">
        <v>2</v>
      </c>
      <c r="AA146" s="145">
        <v>1</v>
      </c>
      <c r="AB146" s="145">
        <v>4</v>
      </c>
      <c r="AC146" s="145">
        <v>4</v>
      </c>
      <c r="AD146" s="145">
        <v>5</v>
      </c>
      <c r="AE146" s="145">
        <v>4</v>
      </c>
      <c r="AF146" s="145">
        <v>3</v>
      </c>
      <c r="AG146" s="145">
        <v>3</v>
      </c>
      <c r="AH146" s="145">
        <v>3</v>
      </c>
      <c r="AI146" s="145">
        <v>5</v>
      </c>
      <c r="AJ146" s="145">
        <v>4</v>
      </c>
      <c r="AK146" s="145">
        <v>2</v>
      </c>
      <c r="AL146" s="145">
        <v>3</v>
      </c>
      <c r="AM146" s="145">
        <v>2</v>
      </c>
      <c r="AN146" s="145">
        <v>3</v>
      </c>
      <c r="AO146" s="145">
        <v>3</v>
      </c>
      <c r="AP146" s="145">
        <v>3</v>
      </c>
      <c r="AQ146" s="145">
        <v>4</v>
      </c>
      <c r="AR146" s="145" t="s">
        <v>884</v>
      </c>
    </row>
    <row r="147" spans="1:44" ht="13.2" x14ac:dyDescent="0.25">
      <c r="A147" s="7">
        <v>147</v>
      </c>
      <c r="B147" s="146">
        <v>43062.488930532403</v>
      </c>
      <c r="C147" s="145" t="s">
        <v>885</v>
      </c>
      <c r="D147" s="145" t="s">
        <v>152</v>
      </c>
      <c r="E147" s="145" t="s">
        <v>828</v>
      </c>
      <c r="F147" s="145">
        <v>1</v>
      </c>
      <c r="G147" s="145">
        <v>1</v>
      </c>
      <c r="H147" s="145">
        <v>0</v>
      </c>
      <c r="I147" s="145">
        <v>1</v>
      </c>
      <c r="J147" s="145">
        <v>1</v>
      </c>
      <c r="K147" s="145">
        <v>1</v>
      </c>
      <c r="L147" s="145">
        <v>0</v>
      </c>
      <c r="M147" s="145">
        <v>1</v>
      </c>
      <c r="N147" s="145">
        <v>0</v>
      </c>
      <c r="O147" s="145">
        <v>0</v>
      </c>
      <c r="P147" s="145">
        <v>0</v>
      </c>
      <c r="Q147" s="145">
        <v>1</v>
      </c>
      <c r="R147" s="145">
        <v>0</v>
      </c>
      <c r="S147" s="145">
        <v>0</v>
      </c>
      <c r="T147" s="145">
        <v>3</v>
      </c>
      <c r="U147" s="145">
        <v>3</v>
      </c>
      <c r="V147" s="145">
        <v>5</v>
      </c>
      <c r="W147" s="145">
        <v>4</v>
      </c>
      <c r="X147" s="145">
        <v>4</v>
      </c>
      <c r="Y147" s="145">
        <v>3</v>
      </c>
      <c r="Z147" s="145">
        <v>4</v>
      </c>
      <c r="AA147" s="145">
        <v>3</v>
      </c>
      <c r="AB147" s="145">
        <v>2</v>
      </c>
      <c r="AC147" s="145">
        <v>3</v>
      </c>
      <c r="AD147" s="145">
        <v>4</v>
      </c>
      <c r="AE147" s="145">
        <v>4</v>
      </c>
      <c r="AF147" s="145">
        <v>3</v>
      </c>
      <c r="AG147" s="145">
        <v>4</v>
      </c>
      <c r="AH147" s="145">
        <v>4</v>
      </c>
      <c r="AI147" s="145">
        <v>4</v>
      </c>
      <c r="AJ147" s="145">
        <v>4</v>
      </c>
      <c r="AK147" s="145">
        <v>5</v>
      </c>
      <c r="AL147" s="145">
        <v>4</v>
      </c>
      <c r="AM147" s="145">
        <v>2</v>
      </c>
      <c r="AN147" s="145">
        <v>2</v>
      </c>
      <c r="AO147" s="145">
        <v>4</v>
      </c>
      <c r="AP147" s="145">
        <v>2</v>
      </c>
      <c r="AQ147" s="145">
        <v>3</v>
      </c>
      <c r="AR147" s="145" t="s">
        <v>886</v>
      </c>
    </row>
    <row r="148" spans="1:44" ht="13.2" x14ac:dyDescent="0.25">
      <c r="A148" s="7">
        <v>148</v>
      </c>
      <c r="B148" s="146">
        <v>43062.490575636577</v>
      </c>
      <c r="C148" s="145" t="s">
        <v>887</v>
      </c>
      <c r="D148" s="145" t="s">
        <v>152</v>
      </c>
      <c r="E148" s="145" t="s">
        <v>776</v>
      </c>
      <c r="F148" s="145">
        <v>1</v>
      </c>
      <c r="G148" s="145">
        <v>1</v>
      </c>
      <c r="H148" s="145">
        <v>1</v>
      </c>
      <c r="I148" s="145">
        <v>1</v>
      </c>
      <c r="J148" s="145">
        <v>1</v>
      </c>
      <c r="K148" s="145">
        <v>1</v>
      </c>
      <c r="L148" s="145">
        <v>1</v>
      </c>
      <c r="M148" s="145">
        <v>1</v>
      </c>
      <c r="N148" s="145">
        <v>1</v>
      </c>
      <c r="O148" s="145">
        <v>1</v>
      </c>
      <c r="P148" s="145">
        <v>0</v>
      </c>
      <c r="Q148" s="145">
        <v>1</v>
      </c>
      <c r="R148" s="145">
        <v>0</v>
      </c>
      <c r="S148" s="145">
        <v>0</v>
      </c>
      <c r="T148" s="145">
        <v>2</v>
      </c>
      <c r="U148" s="145">
        <v>4</v>
      </c>
      <c r="V148" s="145">
        <v>3</v>
      </c>
      <c r="W148" s="145">
        <v>4</v>
      </c>
      <c r="X148" s="145">
        <v>3</v>
      </c>
      <c r="Y148" s="145">
        <v>2</v>
      </c>
      <c r="Z148" s="145">
        <v>3</v>
      </c>
      <c r="AA148" s="145">
        <v>2</v>
      </c>
      <c r="AB148" s="145">
        <v>3</v>
      </c>
      <c r="AC148" s="145">
        <v>3</v>
      </c>
      <c r="AD148" s="145">
        <v>5</v>
      </c>
      <c r="AE148" s="145">
        <v>5</v>
      </c>
      <c r="AF148" s="145">
        <v>3</v>
      </c>
      <c r="AG148" s="145">
        <v>4</v>
      </c>
      <c r="AH148" s="145">
        <v>4</v>
      </c>
      <c r="AI148" s="145">
        <v>5</v>
      </c>
      <c r="AJ148" s="145">
        <v>5</v>
      </c>
      <c r="AK148" s="145">
        <v>5</v>
      </c>
      <c r="AL148" s="145">
        <v>3</v>
      </c>
      <c r="AM148" s="145">
        <v>3</v>
      </c>
      <c r="AN148" s="145">
        <v>3</v>
      </c>
      <c r="AO148" s="145">
        <v>4</v>
      </c>
      <c r="AP148" s="145">
        <v>3</v>
      </c>
      <c r="AQ148" s="145">
        <v>3</v>
      </c>
      <c r="AR148" s="145">
        <v>82221119754</v>
      </c>
    </row>
    <row r="149" spans="1:44" ht="13.2" x14ac:dyDescent="0.25">
      <c r="A149" s="7">
        <v>149</v>
      </c>
      <c r="B149" s="146">
        <v>43062.491467210653</v>
      </c>
      <c r="D149" s="145" t="s">
        <v>152</v>
      </c>
      <c r="E149" s="145" t="s">
        <v>788</v>
      </c>
      <c r="F149" s="145">
        <v>1</v>
      </c>
      <c r="G149" s="145">
        <v>1</v>
      </c>
      <c r="H149" s="145">
        <v>1</v>
      </c>
      <c r="I149" s="145">
        <v>1</v>
      </c>
      <c r="J149" s="145">
        <v>1</v>
      </c>
      <c r="K149" s="145">
        <v>1</v>
      </c>
      <c r="L149" s="145">
        <v>1</v>
      </c>
      <c r="M149" s="145">
        <v>1</v>
      </c>
      <c r="N149" s="145">
        <v>1</v>
      </c>
      <c r="O149" s="145">
        <v>0</v>
      </c>
      <c r="P149" s="145">
        <v>1</v>
      </c>
      <c r="Q149" s="145">
        <v>1</v>
      </c>
      <c r="R149" s="145">
        <v>1</v>
      </c>
      <c r="S149" s="145">
        <v>0</v>
      </c>
      <c r="T149" s="145">
        <v>4</v>
      </c>
      <c r="U149" s="145">
        <v>4</v>
      </c>
      <c r="V149" s="145">
        <v>5</v>
      </c>
      <c r="W149" s="145">
        <v>4</v>
      </c>
      <c r="X149" s="145">
        <v>3</v>
      </c>
      <c r="Y149" s="145">
        <v>4</v>
      </c>
      <c r="Z149" s="145">
        <v>3</v>
      </c>
      <c r="AA149" s="145">
        <v>4</v>
      </c>
      <c r="AB149" s="145">
        <v>4</v>
      </c>
      <c r="AC149" s="145">
        <v>5</v>
      </c>
      <c r="AD149" s="145">
        <v>4</v>
      </c>
      <c r="AE149" s="145">
        <v>5</v>
      </c>
      <c r="AF149" s="145">
        <v>3</v>
      </c>
      <c r="AG149" s="145">
        <v>4</v>
      </c>
      <c r="AH149" s="145">
        <v>4</v>
      </c>
      <c r="AI149" s="145">
        <v>5</v>
      </c>
      <c r="AJ149" s="145">
        <v>4</v>
      </c>
      <c r="AK149" s="145">
        <v>5</v>
      </c>
      <c r="AL149" s="145">
        <v>4</v>
      </c>
      <c r="AM149" s="145">
        <v>5</v>
      </c>
      <c r="AN149" s="145">
        <v>4</v>
      </c>
      <c r="AO149" s="145">
        <v>4</v>
      </c>
      <c r="AP149" s="145">
        <v>4</v>
      </c>
      <c r="AQ149" s="145">
        <v>5</v>
      </c>
      <c r="AR149" s="145" t="s">
        <v>888</v>
      </c>
    </row>
    <row r="150" spans="1:44" ht="13.2" x14ac:dyDescent="0.25">
      <c r="A150" s="7">
        <v>150</v>
      </c>
      <c r="B150" s="146">
        <v>43062.492072638888</v>
      </c>
      <c r="C150" s="145" t="s">
        <v>889</v>
      </c>
      <c r="D150" s="145" t="s">
        <v>152</v>
      </c>
      <c r="E150" s="145" t="s">
        <v>749</v>
      </c>
      <c r="F150" s="145">
        <v>1</v>
      </c>
      <c r="G150" s="145">
        <v>1</v>
      </c>
      <c r="H150" s="145">
        <v>0</v>
      </c>
      <c r="I150" s="145">
        <v>1</v>
      </c>
      <c r="J150" s="145">
        <v>1</v>
      </c>
      <c r="K150" s="145">
        <v>1</v>
      </c>
      <c r="L150" s="145">
        <v>1</v>
      </c>
      <c r="M150" s="145">
        <v>1</v>
      </c>
      <c r="N150" s="145">
        <v>1</v>
      </c>
      <c r="O150" s="145">
        <v>0</v>
      </c>
      <c r="P150" s="145">
        <v>0</v>
      </c>
      <c r="Q150" s="145">
        <v>1</v>
      </c>
      <c r="R150" s="145">
        <v>1</v>
      </c>
      <c r="S150" s="145">
        <v>0</v>
      </c>
      <c r="T150" s="145">
        <v>2</v>
      </c>
      <c r="U150" s="145">
        <v>3</v>
      </c>
      <c r="V150" s="145">
        <v>2</v>
      </c>
      <c r="W150" s="145">
        <v>2</v>
      </c>
      <c r="X150" s="145">
        <v>2</v>
      </c>
      <c r="Y150" s="145">
        <v>3</v>
      </c>
      <c r="Z150" s="145">
        <v>3</v>
      </c>
      <c r="AA150" s="145">
        <v>2</v>
      </c>
      <c r="AB150" s="145">
        <v>3</v>
      </c>
      <c r="AC150" s="145">
        <v>4</v>
      </c>
      <c r="AD150" s="145">
        <v>4</v>
      </c>
      <c r="AE150" s="145">
        <v>4</v>
      </c>
      <c r="AF150" s="145">
        <v>3</v>
      </c>
      <c r="AG150" s="145">
        <v>3</v>
      </c>
      <c r="AH150" s="145">
        <v>4</v>
      </c>
      <c r="AI150" s="145">
        <v>4</v>
      </c>
      <c r="AJ150" s="145">
        <v>2</v>
      </c>
      <c r="AK150" s="145">
        <v>3</v>
      </c>
      <c r="AL150" s="145">
        <v>3</v>
      </c>
      <c r="AM150" s="145">
        <v>4</v>
      </c>
      <c r="AN150" s="145">
        <v>3</v>
      </c>
      <c r="AO150" s="145">
        <v>2</v>
      </c>
      <c r="AP150" s="145">
        <v>3</v>
      </c>
      <c r="AQ150" s="145">
        <v>2</v>
      </c>
      <c r="AR150" s="145" t="s">
        <v>890</v>
      </c>
    </row>
    <row r="151" spans="1:44" ht="13.2" x14ac:dyDescent="0.25">
      <c r="A151" s="7">
        <v>151</v>
      </c>
      <c r="B151" s="146">
        <v>43062.495980277774</v>
      </c>
      <c r="C151" s="145" t="s">
        <v>891</v>
      </c>
      <c r="D151" s="145" t="s">
        <v>145</v>
      </c>
      <c r="E151" s="145" t="s">
        <v>788</v>
      </c>
      <c r="F151" s="145">
        <v>1</v>
      </c>
      <c r="G151" s="145">
        <v>1</v>
      </c>
      <c r="H151" s="145">
        <v>1</v>
      </c>
      <c r="I151" s="145">
        <v>1</v>
      </c>
      <c r="J151" s="145">
        <v>1</v>
      </c>
      <c r="K151" s="145">
        <v>1</v>
      </c>
      <c r="L151" s="145">
        <v>0</v>
      </c>
      <c r="M151" s="145">
        <v>1</v>
      </c>
      <c r="N151" s="145">
        <v>1</v>
      </c>
      <c r="O151" s="145">
        <v>1</v>
      </c>
      <c r="P151" s="145">
        <v>0</v>
      </c>
      <c r="Q151" s="145">
        <v>0</v>
      </c>
      <c r="R151" s="145">
        <v>0</v>
      </c>
      <c r="S151" s="145">
        <v>0</v>
      </c>
      <c r="T151" s="145">
        <v>2</v>
      </c>
      <c r="U151" s="145">
        <v>4</v>
      </c>
      <c r="V151" s="145">
        <v>3</v>
      </c>
      <c r="W151" s="145">
        <v>3</v>
      </c>
      <c r="X151" s="145">
        <v>2</v>
      </c>
      <c r="Y151" s="145">
        <v>3</v>
      </c>
      <c r="Z151" s="145">
        <v>2</v>
      </c>
      <c r="AA151" s="145">
        <v>3</v>
      </c>
      <c r="AB151" s="145">
        <v>5</v>
      </c>
      <c r="AC151" s="145">
        <v>3</v>
      </c>
      <c r="AD151" s="145">
        <v>4</v>
      </c>
      <c r="AE151" s="145">
        <v>3</v>
      </c>
      <c r="AF151" s="145">
        <v>4</v>
      </c>
      <c r="AG151" s="145">
        <v>3</v>
      </c>
      <c r="AH151" s="145">
        <v>4</v>
      </c>
      <c r="AI151" s="145">
        <v>3</v>
      </c>
      <c r="AJ151" s="145">
        <v>4</v>
      </c>
      <c r="AK151" s="145">
        <v>5</v>
      </c>
      <c r="AL151" s="145">
        <v>4</v>
      </c>
      <c r="AM151" s="145">
        <v>3</v>
      </c>
      <c r="AN151" s="145">
        <v>3</v>
      </c>
      <c r="AO151" s="145">
        <v>3</v>
      </c>
      <c r="AP151" s="145">
        <v>2</v>
      </c>
      <c r="AQ151" s="145">
        <v>3</v>
      </c>
      <c r="AR151" s="145" t="s">
        <v>892</v>
      </c>
    </row>
    <row r="152" spans="1:44" ht="13.2" x14ac:dyDescent="0.25">
      <c r="A152" s="7">
        <v>152</v>
      </c>
      <c r="B152" s="146">
        <v>43062.49618894676</v>
      </c>
      <c r="C152" s="145" t="s">
        <v>893</v>
      </c>
      <c r="D152" s="145" t="s">
        <v>145</v>
      </c>
      <c r="E152" s="145" t="s">
        <v>755</v>
      </c>
      <c r="F152" s="145">
        <v>1</v>
      </c>
      <c r="G152" s="145">
        <v>1</v>
      </c>
      <c r="H152" s="145">
        <v>1</v>
      </c>
      <c r="I152" s="145">
        <v>1</v>
      </c>
      <c r="J152" s="145">
        <v>1</v>
      </c>
      <c r="K152" s="145">
        <v>1</v>
      </c>
      <c r="L152" s="145">
        <v>1</v>
      </c>
      <c r="M152" s="145">
        <v>1</v>
      </c>
      <c r="N152" s="145">
        <v>1</v>
      </c>
      <c r="O152" s="145">
        <v>0</v>
      </c>
      <c r="P152" s="145">
        <v>1</v>
      </c>
      <c r="Q152" s="145">
        <v>1</v>
      </c>
      <c r="R152" s="145">
        <v>1</v>
      </c>
      <c r="S152" s="145">
        <v>0</v>
      </c>
      <c r="T152" s="145">
        <v>3</v>
      </c>
      <c r="U152" s="145">
        <v>4</v>
      </c>
      <c r="V152" s="145">
        <v>5</v>
      </c>
      <c r="W152" s="145">
        <v>2</v>
      </c>
      <c r="X152" s="145">
        <v>2</v>
      </c>
      <c r="Y152" s="145">
        <v>4</v>
      </c>
      <c r="Z152" s="145">
        <v>3</v>
      </c>
      <c r="AA152" s="145">
        <v>1</v>
      </c>
      <c r="AB152" s="145">
        <v>4</v>
      </c>
      <c r="AC152" s="145">
        <v>3</v>
      </c>
      <c r="AD152" s="145">
        <v>5</v>
      </c>
      <c r="AE152" s="145">
        <v>5</v>
      </c>
      <c r="AF152" s="145">
        <v>3</v>
      </c>
      <c r="AG152" s="145">
        <v>3</v>
      </c>
      <c r="AH152" s="145">
        <v>2</v>
      </c>
      <c r="AI152" s="145">
        <v>5</v>
      </c>
      <c r="AJ152" s="145">
        <v>2</v>
      </c>
      <c r="AK152" s="145">
        <v>3</v>
      </c>
      <c r="AL152" s="145">
        <v>2</v>
      </c>
      <c r="AM152" s="145">
        <v>4</v>
      </c>
      <c r="AN152" s="145">
        <v>3</v>
      </c>
      <c r="AO152" s="145">
        <v>5</v>
      </c>
      <c r="AP152" s="145">
        <v>3</v>
      </c>
      <c r="AQ152" s="145">
        <v>4</v>
      </c>
      <c r="AR152" s="145" t="s">
        <v>894</v>
      </c>
    </row>
    <row r="153" spans="1:44" ht="13.2" x14ac:dyDescent="0.25">
      <c r="A153" s="7">
        <v>153</v>
      </c>
      <c r="B153" s="146">
        <v>43062.503236388889</v>
      </c>
      <c r="C153" s="145" t="s">
        <v>895</v>
      </c>
      <c r="D153" s="145" t="s">
        <v>145</v>
      </c>
      <c r="E153" s="145" t="s">
        <v>788</v>
      </c>
      <c r="F153" s="145">
        <v>1</v>
      </c>
      <c r="G153" s="145">
        <v>0</v>
      </c>
      <c r="H153" s="145">
        <v>0</v>
      </c>
      <c r="I153" s="145">
        <v>1</v>
      </c>
      <c r="J153" s="145">
        <v>0</v>
      </c>
      <c r="K153" s="145">
        <v>1</v>
      </c>
      <c r="L153" s="145">
        <v>0</v>
      </c>
      <c r="M153" s="145">
        <v>1</v>
      </c>
      <c r="N153" s="145">
        <v>1</v>
      </c>
      <c r="O153" s="145">
        <v>0</v>
      </c>
      <c r="P153" s="145">
        <v>0</v>
      </c>
      <c r="Q153" s="145">
        <v>1</v>
      </c>
      <c r="R153" s="145">
        <v>0</v>
      </c>
      <c r="S153" s="145">
        <v>0</v>
      </c>
      <c r="T153" s="145">
        <v>4</v>
      </c>
      <c r="U153" s="145">
        <v>4</v>
      </c>
      <c r="V153" s="145">
        <v>5</v>
      </c>
      <c r="W153" s="145">
        <v>3</v>
      </c>
      <c r="X153" s="145">
        <v>2</v>
      </c>
      <c r="Y153" s="145">
        <v>4</v>
      </c>
      <c r="Z153" s="145">
        <v>3</v>
      </c>
      <c r="AA153" s="145">
        <v>4</v>
      </c>
      <c r="AB153" s="145">
        <v>3</v>
      </c>
      <c r="AC153" s="145">
        <v>4</v>
      </c>
      <c r="AD153" s="145">
        <v>4</v>
      </c>
      <c r="AE153" s="145">
        <v>3</v>
      </c>
      <c r="AF153" s="145">
        <v>3</v>
      </c>
      <c r="AG153" s="145">
        <v>2</v>
      </c>
      <c r="AH153" s="145">
        <v>4</v>
      </c>
      <c r="AI153" s="145">
        <v>4</v>
      </c>
      <c r="AJ153" s="145">
        <v>2</v>
      </c>
      <c r="AK153" s="145">
        <v>4</v>
      </c>
      <c r="AL153" s="145">
        <v>3</v>
      </c>
      <c r="AM153" s="145">
        <v>3</v>
      </c>
      <c r="AN153" s="145">
        <v>3</v>
      </c>
      <c r="AO153" s="145">
        <v>5</v>
      </c>
      <c r="AP153" s="145">
        <v>2</v>
      </c>
      <c r="AQ153" s="145">
        <v>3</v>
      </c>
      <c r="AR153" s="145">
        <v>8990675756</v>
      </c>
    </row>
    <row r="154" spans="1:44" ht="13.2" x14ac:dyDescent="0.25">
      <c r="A154" s="7">
        <v>154</v>
      </c>
      <c r="B154" s="146">
        <v>43062.505172731486</v>
      </c>
      <c r="C154" s="145" t="s">
        <v>896</v>
      </c>
      <c r="D154" s="145" t="s">
        <v>152</v>
      </c>
      <c r="E154" s="145" t="s">
        <v>788</v>
      </c>
      <c r="F154" s="145">
        <v>1</v>
      </c>
      <c r="G154" s="145">
        <v>1</v>
      </c>
      <c r="H154" s="145">
        <v>1</v>
      </c>
      <c r="I154" s="145">
        <v>1</v>
      </c>
      <c r="J154" s="145">
        <v>1</v>
      </c>
      <c r="K154" s="145">
        <v>1</v>
      </c>
      <c r="L154" s="145">
        <v>1</v>
      </c>
      <c r="M154" s="145">
        <v>1</v>
      </c>
      <c r="N154" s="145">
        <v>1</v>
      </c>
      <c r="O154" s="145">
        <v>0</v>
      </c>
      <c r="P154" s="145">
        <v>1</v>
      </c>
      <c r="Q154" s="145">
        <v>1</v>
      </c>
      <c r="R154" s="145">
        <v>1</v>
      </c>
      <c r="S154" s="145">
        <v>0</v>
      </c>
      <c r="T154" s="145">
        <v>4</v>
      </c>
      <c r="U154" s="145">
        <v>4</v>
      </c>
      <c r="V154" s="145">
        <v>5</v>
      </c>
      <c r="W154" s="145">
        <v>4</v>
      </c>
      <c r="X154" s="145">
        <v>3</v>
      </c>
      <c r="Y154" s="145">
        <v>5</v>
      </c>
      <c r="Z154" s="145">
        <v>5</v>
      </c>
      <c r="AA154" s="145">
        <v>4</v>
      </c>
      <c r="AB154" s="145">
        <v>5</v>
      </c>
      <c r="AC154" s="145">
        <v>5</v>
      </c>
      <c r="AD154" s="145">
        <v>5</v>
      </c>
      <c r="AE154" s="145">
        <v>5</v>
      </c>
      <c r="AF154" s="145">
        <v>5</v>
      </c>
      <c r="AG154" s="145">
        <v>5</v>
      </c>
      <c r="AH154" s="145">
        <v>5</v>
      </c>
      <c r="AI154" s="145">
        <v>5</v>
      </c>
      <c r="AJ154" s="145">
        <v>4</v>
      </c>
      <c r="AK154" s="145">
        <v>5</v>
      </c>
      <c r="AL154" s="145">
        <v>4</v>
      </c>
      <c r="AM154" s="145">
        <v>5</v>
      </c>
      <c r="AN154" s="145">
        <v>5</v>
      </c>
      <c r="AO154" s="145">
        <v>5</v>
      </c>
      <c r="AP154" s="145">
        <v>4</v>
      </c>
      <c r="AQ154" s="145">
        <v>5</v>
      </c>
      <c r="AR154" s="145" t="s">
        <v>897</v>
      </c>
    </row>
    <row r="155" spans="1:44" ht="13.2" x14ac:dyDescent="0.25">
      <c r="A155" s="7">
        <v>155</v>
      </c>
      <c r="B155" s="146">
        <v>43062.505198773149</v>
      </c>
      <c r="D155" s="145" t="s">
        <v>152</v>
      </c>
      <c r="E155" s="145" t="s">
        <v>850</v>
      </c>
      <c r="F155" s="145">
        <v>1</v>
      </c>
      <c r="G155" s="145">
        <v>1</v>
      </c>
      <c r="H155" s="145">
        <v>0</v>
      </c>
      <c r="I155" s="145">
        <v>1</v>
      </c>
      <c r="J155" s="145">
        <v>1</v>
      </c>
      <c r="K155" s="145">
        <v>1</v>
      </c>
      <c r="L155" s="145">
        <v>1</v>
      </c>
      <c r="M155" s="145">
        <v>1</v>
      </c>
      <c r="N155" s="145">
        <v>1</v>
      </c>
      <c r="O155" s="145">
        <v>1</v>
      </c>
      <c r="P155" s="145">
        <v>1</v>
      </c>
      <c r="Q155" s="145">
        <v>1</v>
      </c>
      <c r="R155" s="145">
        <v>1</v>
      </c>
      <c r="S155" s="145">
        <v>0</v>
      </c>
      <c r="T155" s="145">
        <v>3</v>
      </c>
      <c r="U155" s="145">
        <v>4</v>
      </c>
      <c r="V155" s="145">
        <v>4</v>
      </c>
      <c r="W155" s="145">
        <v>4</v>
      </c>
      <c r="X155" s="145">
        <v>4</v>
      </c>
      <c r="Y155" s="145">
        <v>3</v>
      </c>
      <c r="Z155" s="145">
        <v>3</v>
      </c>
      <c r="AA155" s="145">
        <v>4</v>
      </c>
      <c r="AB155" s="145">
        <v>3</v>
      </c>
      <c r="AC155" s="145">
        <v>4</v>
      </c>
      <c r="AD155" s="145">
        <v>4</v>
      </c>
      <c r="AE155" s="145">
        <v>5</v>
      </c>
      <c r="AF155" s="145">
        <v>4</v>
      </c>
      <c r="AG155" s="145">
        <v>4</v>
      </c>
      <c r="AH155" s="145">
        <v>4</v>
      </c>
      <c r="AI155" s="145">
        <v>4</v>
      </c>
      <c r="AJ155" s="145">
        <v>4</v>
      </c>
      <c r="AK155" s="145">
        <v>4</v>
      </c>
      <c r="AL155" s="145">
        <v>3</v>
      </c>
      <c r="AM155" s="145">
        <v>4</v>
      </c>
      <c r="AN155" s="145">
        <v>3</v>
      </c>
      <c r="AO155" s="145">
        <v>3</v>
      </c>
      <c r="AP155" s="145">
        <v>4</v>
      </c>
      <c r="AQ155" s="145">
        <v>4</v>
      </c>
      <c r="AR155" s="145" t="s">
        <v>898</v>
      </c>
    </row>
    <row r="156" spans="1:44" ht="13.2" x14ac:dyDescent="0.25">
      <c r="A156" s="7">
        <v>156</v>
      </c>
      <c r="B156" s="146">
        <v>43062.512485046296</v>
      </c>
      <c r="C156" s="145" t="s">
        <v>899</v>
      </c>
      <c r="D156" s="145" t="s">
        <v>145</v>
      </c>
      <c r="E156" s="145" t="s">
        <v>705</v>
      </c>
      <c r="F156" s="145">
        <v>1</v>
      </c>
      <c r="G156" s="145">
        <v>1</v>
      </c>
      <c r="H156" s="145">
        <v>0</v>
      </c>
      <c r="I156" s="145">
        <v>1</v>
      </c>
      <c r="J156" s="145">
        <v>1</v>
      </c>
      <c r="K156" s="145">
        <v>1</v>
      </c>
      <c r="L156" s="145">
        <v>1</v>
      </c>
      <c r="M156" s="145">
        <v>1</v>
      </c>
      <c r="N156" s="145">
        <v>1</v>
      </c>
      <c r="O156" s="145">
        <v>1</v>
      </c>
      <c r="P156" s="145">
        <v>1</v>
      </c>
      <c r="Q156" s="145">
        <v>1</v>
      </c>
      <c r="R156" s="145">
        <v>1</v>
      </c>
      <c r="S156" s="145">
        <v>1</v>
      </c>
      <c r="T156" s="145">
        <v>4</v>
      </c>
      <c r="U156" s="145">
        <v>3</v>
      </c>
      <c r="V156" s="145">
        <v>4</v>
      </c>
      <c r="W156" s="145">
        <v>4</v>
      </c>
      <c r="X156" s="145">
        <v>4</v>
      </c>
      <c r="Y156" s="145">
        <v>4</v>
      </c>
      <c r="Z156" s="145">
        <v>4</v>
      </c>
      <c r="AA156" s="145">
        <v>3</v>
      </c>
      <c r="AB156" s="145">
        <v>3</v>
      </c>
      <c r="AC156" s="145">
        <v>5</v>
      </c>
      <c r="AD156" s="145">
        <v>3</v>
      </c>
      <c r="AE156" s="145">
        <v>5</v>
      </c>
      <c r="AF156" s="145">
        <v>5</v>
      </c>
      <c r="AG156" s="145">
        <v>4</v>
      </c>
      <c r="AH156" s="145">
        <v>4</v>
      </c>
      <c r="AI156" s="145">
        <v>5</v>
      </c>
      <c r="AJ156" s="145">
        <v>5</v>
      </c>
      <c r="AK156" s="145">
        <v>4</v>
      </c>
      <c r="AL156" s="145">
        <v>3</v>
      </c>
      <c r="AM156" s="145">
        <v>4</v>
      </c>
      <c r="AN156" s="145">
        <v>4</v>
      </c>
      <c r="AO156" s="145">
        <v>4</v>
      </c>
      <c r="AP156" s="145">
        <v>4</v>
      </c>
      <c r="AQ156" s="145">
        <v>4</v>
      </c>
      <c r="AR156" s="145" t="s">
        <v>900</v>
      </c>
    </row>
    <row r="157" spans="1:44" ht="13.2" x14ac:dyDescent="0.25">
      <c r="A157" s="7">
        <v>157</v>
      </c>
      <c r="B157" s="146">
        <v>43062.514576759262</v>
      </c>
      <c r="D157" s="145" t="s">
        <v>152</v>
      </c>
      <c r="E157" s="145" t="s">
        <v>788</v>
      </c>
      <c r="F157" s="145">
        <v>1</v>
      </c>
      <c r="G157" s="145">
        <v>1</v>
      </c>
      <c r="H157" s="145">
        <v>0</v>
      </c>
      <c r="I157" s="145">
        <v>1</v>
      </c>
      <c r="J157" s="145">
        <v>1</v>
      </c>
      <c r="K157" s="145">
        <v>1</v>
      </c>
      <c r="L157" s="145">
        <v>0</v>
      </c>
      <c r="M157" s="145">
        <v>1</v>
      </c>
      <c r="N157" s="145">
        <v>0</v>
      </c>
      <c r="O157" s="145">
        <v>0</v>
      </c>
      <c r="P157" s="145">
        <v>0</v>
      </c>
      <c r="Q157" s="145">
        <v>0</v>
      </c>
      <c r="R157" s="145">
        <v>0</v>
      </c>
      <c r="S157" s="145">
        <v>0</v>
      </c>
      <c r="T157" s="145">
        <v>3</v>
      </c>
      <c r="U157" s="145">
        <v>3</v>
      </c>
      <c r="V157" s="145">
        <v>4</v>
      </c>
      <c r="W157" s="145">
        <v>3</v>
      </c>
      <c r="X157" s="145">
        <v>2</v>
      </c>
      <c r="Y157" s="145">
        <v>3</v>
      </c>
      <c r="Z157" s="145">
        <v>3</v>
      </c>
      <c r="AA157" s="145">
        <v>2</v>
      </c>
      <c r="AB157" s="145">
        <v>3</v>
      </c>
      <c r="AC157" s="145">
        <v>4</v>
      </c>
      <c r="AD157" s="145">
        <v>3</v>
      </c>
      <c r="AE157" s="145">
        <v>3</v>
      </c>
      <c r="AF157" s="145">
        <v>5</v>
      </c>
      <c r="AG157" s="145">
        <v>4</v>
      </c>
      <c r="AH157" s="145">
        <v>4</v>
      </c>
      <c r="AI157" s="145">
        <v>4</v>
      </c>
      <c r="AJ157" s="145">
        <v>3</v>
      </c>
      <c r="AK157" s="145">
        <v>3</v>
      </c>
      <c r="AL157" s="145">
        <v>2</v>
      </c>
      <c r="AM157" s="145">
        <v>3</v>
      </c>
      <c r="AN157" s="145">
        <v>3</v>
      </c>
      <c r="AO157" s="145">
        <v>4</v>
      </c>
      <c r="AP157" s="145">
        <v>4</v>
      </c>
      <c r="AQ157" s="145">
        <v>4</v>
      </c>
      <c r="AR157" s="145">
        <v>8974628526</v>
      </c>
    </row>
    <row r="158" spans="1:44" ht="13.2" x14ac:dyDescent="0.25">
      <c r="A158" s="7">
        <v>158</v>
      </c>
      <c r="B158" s="146">
        <v>43062.514758229168</v>
      </c>
      <c r="C158" s="145" t="s">
        <v>901</v>
      </c>
      <c r="D158" s="145" t="s">
        <v>152</v>
      </c>
      <c r="E158" s="145" t="s">
        <v>776</v>
      </c>
      <c r="F158" s="145">
        <v>1</v>
      </c>
      <c r="G158" s="145">
        <v>1</v>
      </c>
      <c r="H158" s="145">
        <v>0</v>
      </c>
      <c r="I158" s="145">
        <v>1</v>
      </c>
      <c r="J158" s="145">
        <v>1</v>
      </c>
      <c r="K158" s="145">
        <v>1</v>
      </c>
      <c r="L158" s="145">
        <v>0</v>
      </c>
      <c r="M158" s="145">
        <v>1</v>
      </c>
      <c r="N158" s="145">
        <v>1</v>
      </c>
      <c r="O158" s="145">
        <v>0</v>
      </c>
      <c r="P158" s="145">
        <v>1</v>
      </c>
      <c r="Q158" s="145">
        <v>0</v>
      </c>
      <c r="R158" s="145">
        <v>1</v>
      </c>
      <c r="S158" s="145">
        <v>0</v>
      </c>
      <c r="T158" s="145">
        <v>3</v>
      </c>
      <c r="U158" s="145">
        <v>3</v>
      </c>
      <c r="V158" s="145">
        <v>4</v>
      </c>
      <c r="W158" s="145">
        <v>2</v>
      </c>
      <c r="X158" s="145">
        <v>3</v>
      </c>
      <c r="Y158" s="145">
        <v>3</v>
      </c>
      <c r="Z158" s="145">
        <v>3</v>
      </c>
      <c r="AA158" s="145">
        <v>4</v>
      </c>
      <c r="AB158" s="145">
        <v>2</v>
      </c>
      <c r="AC158" s="145">
        <v>3</v>
      </c>
      <c r="AD158" s="145">
        <v>4</v>
      </c>
      <c r="AE158" s="145">
        <v>4</v>
      </c>
      <c r="AF158" s="145">
        <v>2</v>
      </c>
      <c r="AG158" s="145">
        <v>5</v>
      </c>
      <c r="AH158" s="145">
        <v>4</v>
      </c>
      <c r="AI158" s="145">
        <v>4</v>
      </c>
      <c r="AJ158" s="145">
        <v>3</v>
      </c>
      <c r="AK158" s="145">
        <v>2</v>
      </c>
      <c r="AL158" s="145">
        <v>3</v>
      </c>
      <c r="AM158" s="145">
        <v>3</v>
      </c>
      <c r="AN158" s="145">
        <v>3</v>
      </c>
      <c r="AO158" s="145">
        <v>2</v>
      </c>
      <c r="AP158" s="145">
        <v>2</v>
      </c>
      <c r="AQ158" s="145">
        <v>4</v>
      </c>
      <c r="AR158" s="145">
        <v>82332910977</v>
      </c>
    </row>
    <row r="159" spans="1:44" ht="13.2" x14ac:dyDescent="0.25">
      <c r="A159" s="7">
        <v>159</v>
      </c>
      <c r="B159" s="146">
        <v>43062.515865972222</v>
      </c>
      <c r="C159" s="145" t="s">
        <v>902</v>
      </c>
      <c r="D159" s="145" t="s">
        <v>145</v>
      </c>
      <c r="E159" s="145" t="s">
        <v>705</v>
      </c>
      <c r="F159" s="145">
        <v>1</v>
      </c>
      <c r="G159" s="145">
        <v>1</v>
      </c>
      <c r="H159" s="145">
        <v>1</v>
      </c>
      <c r="I159" s="145">
        <v>1</v>
      </c>
      <c r="J159" s="145">
        <v>1</v>
      </c>
      <c r="K159" s="145">
        <v>1</v>
      </c>
      <c r="L159" s="145">
        <v>1</v>
      </c>
      <c r="M159" s="145">
        <v>1</v>
      </c>
      <c r="N159" s="145">
        <v>1</v>
      </c>
      <c r="O159" s="145">
        <v>1</v>
      </c>
      <c r="P159" s="145">
        <v>1</v>
      </c>
      <c r="Q159" s="145">
        <v>1</v>
      </c>
      <c r="R159" s="145">
        <v>1</v>
      </c>
      <c r="S159" s="145">
        <v>0</v>
      </c>
      <c r="T159" s="145">
        <v>4</v>
      </c>
      <c r="U159" s="145">
        <v>4</v>
      </c>
      <c r="V159" s="145">
        <v>4</v>
      </c>
      <c r="W159" s="145">
        <v>4</v>
      </c>
      <c r="X159" s="145">
        <v>4</v>
      </c>
      <c r="Y159" s="145">
        <v>3</v>
      </c>
      <c r="Z159" s="145">
        <v>4</v>
      </c>
      <c r="AA159" s="145">
        <v>3</v>
      </c>
      <c r="AB159" s="145">
        <v>3</v>
      </c>
      <c r="AC159" s="145">
        <v>3</v>
      </c>
      <c r="AD159" s="145">
        <v>5</v>
      </c>
      <c r="AE159" s="145">
        <v>5</v>
      </c>
      <c r="AF159" s="145">
        <v>2</v>
      </c>
      <c r="AG159" s="145">
        <v>5</v>
      </c>
      <c r="AH159" s="145">
        <v>5</v>
      </c>
      <c r="AI159" s="145">
        <v>5</v>
      </c>
      <c r="AJ159" s="145">
        <v>5</v>
      </c>
      <c r="AK159" s="145">
        <v>4</v>
      </c>
      <c r="AL159" s="145">
        <v>3</v>
      </c>
      <c r="AM159" s="145">
        <v>3</v>
      </c>
      <c r="AN159" s="145">
        <v>5</v>
      </c>
      <c r="AO159" s="145">
        <v>5</v>
      </c>
      <c r="AP159" s="145">
        <v>4</v>
      </c>
      <c r="AQ159" s="145">
        <v>3</v>
      </c>
      <c r="AR159" s="145">
        <v>82264428505</v>
      </c>
    </row>
    <row r="160" spans="1:44" ht="13.2" x14ac:dyDescent="0.25">
      <c r="A160" s="7">
        <v>160</v>
      </c>
      <c r="B160" s="146">
        <v>43062.516218958335</v>
      </c>
      <c r="C160" s="145" t="s">
        <v>903</v>
      </c>
      <c r="D160" s="145" t="s">
        <v>145</v>
      </c>
      <c r="E160" s="145" t="s">
        <v>705</v>
      </c>
      <c r="F160" s="145">
        <v>1</v>
      </c>
      <c r="G160" s="145">
        <v>1</v>
      </c>
      <c r="H160" s="145">
        <v>0</v>
      </c>
      <c r="I160" s="145">
        <v>1</v>
      </c>
      <c r="J160" s="145">
        <v>1</v>
      </c>
      <c r="K160" s="145">
        <v>1</v>
      </c>
      <c r="L160" s="145">
        <v>1</v>
      </c>
      <c r="M160" s="145">
        <v>1</v>
      </c>
      <c r="N160" s="145">
        <v>1</v>
      </c>
      <c r="O160" s="145">
        <v>0</v>
      </c>
      <c r="P160" s="145">
        <v>0</v>
      </c>
      <c r="Q160" s="145">
        <v>0</v>
      </c>
      <c r="R160" s="145">
        <v>0</v>
      </c>
      <c r="S160" s="145">
        <v>0</v>
      </c>
      <c r="T160" s="145">
        <v>3</v>
      </c>
      <c r="U160" s="145">
        <v>2</v>
      </c>
      <c r="V160" s="145">
        <v>4</v>
      </c>
      <c r="W160" s="145">
        <v>3</v>
      </c>
      <c r="X160" s="145">
        <v>3</v>
      </c>
      <c r="Y160" s="145">
        <v>4</v>
      </c>
      <c r="Z160" s="145">
        <v>3</v>
      </c>
      <c r="AA160" s="145">
        <v>2</v>
      </c>
      <c r="AB160" s="145">
        <v>3</v>
      </c>
      <c r="AC160" s="145">
        <v>3</v>
      </c>
      <c r="AD160" s="145">
        <v>4</v>
      </c>
      <c r="AE160" s="145">
        <v>4</v>
      </c>
      <c r="AF160" s="145">
        <v>3</v>
      </c>
      <c r="AG160" s="145">
        <v>4</v>
      </c>
      <c r="AH160" s="145">
        <v>4</v>
      </c>
      <c r="AI160" s="145">
        <v>4</v>
      </c>
      <c r="AJ160" s="145">
        <v>3</v>
      </c>
      <c r="AK160" s="145">
        <v>4</v>
      </c>
      <c r="AL160" s="145">
        <v>3</v>
      </c>
      <c r="AM160" s="145">
        <v>3</v>
      </c>
      <c r="AN160" s="145">
        <v>3</v>
      </c>
      <c r="AO160" s="145">
        <v>4</v>
      </c>
      <c r="AP160" s="145">
        <v>3</v>
      </c>
      <c r="AQ160" s="145">
        <v>4</v>
      </c>
      <c r="AR160" s="145">
        <v>85697689083</v>
      </c>
    </row>
    <row r="161" spans="1:44" ht="13.2" x14ac:dyDescent="0.25">
      <c r="A161" s="7">
        <v>161</v>
      </c>
      <c r="B161" s="146">
        <v>43062.526494664351</v>
      </c>
      <c r="C161" s="145" t="s">
        <v>904</v>
      </c>
      <c r="D161" s="145" t="s">
        <v>145</v>
      </c>
      <c r="E161" s="145" t="s">
        <v>770</v>
      </c>
      <c r="F161" s="145">
        <v>1</v>
      </c>
      <c r="G161" s="145">
        <v>1</v>
      </c>
      <c r="H161" s="145">
        <v>0</v>
      </c>
      <c r="I161" s="145">
        <v>1</v>
      </c>
      <c r="J161" s="145">
        <v>1</v>
      </c>
      <c r="K161" s="145">
        <v>1</v>
      </c>
      <c r="L161" s="145">
        <v>1</v>
      </c>
      <c r="M161" s="145">
        <v>1</v>
      </c>
      <c r="N161" s="145">
        <v>1</v>
      </c>
      <c r="O161" s="145">
        <v>1</v>
      </c>
      <c r="P161" s="145">
        <v>1</v>
      </c>
      <c r="Q161" s="145">
        <v>1</v>
      </c>
      <c r="R161" s="145">
        <v>1</v>
      </c>
      <c r="S161" s="145">
        <v>1</v>
      </c>
      <c r="T161" s="145">
        <v>3</v>
      </c>
      <c r="U161" s="145">
        <v>5</v>
      </c>
      <c r="V161" s="145">
        <v>5</v>
      </c>
      <c r="W161" s="145">
        <v>5</v>
      </c>
      <c r="X161" s="145">
        <v>4</v>
      </c>
      <c r="Y161" s="145">
        <v>3</v>
      </c>
      <c r="Z161" s="145">
        <v>3</v>
      </c>
      <c r="AA161" s="145">
        <v>5</v>
      </c>
      <c r="AB161" s="145">
        <v>2</v>
      </c>
      <c r="AC161" s="145">
        <v>5</v>
      </c>
      <c r="AD161" s="145">
        <v>5</v>
      </c>
      <c r="AE161" s="145">
        <v>4</v>
      </c>
      <c r="AF161" s="145">
        <v>3</v>
      </c>
      <c r="AG161" s="145">
        <v>4</v>
      </c>
      <c r="AH161" s="145">
        <v>5</v>
      </c>
      <c r="AI161" s="145">
        <v>5</v>
      </c>
      <c r="AJ161" s="145">
        <v>4</v>
      </c>
      <c r="AK161" s="145">
        <v>5</v>
      </c>
      <c r="AL161" s="145">
        <v>4</v>
      </c>
      <c r="AM161" s="145">
        <v>3</v>
      </c>
      <c r="AN161" s="145">
        <v>3</v>
      </c>
      <c r="AO161" s="145">
        <v>5</v>
      </c>
      <c r="AP161" s="145">
        <v>5</v>
      </c>
      <c r="AQ161" s="145">
        <v>4</v>
      </c>
      <c r="AR161" s="145" t="s">
        <v>905</v>
      </c>
    </row>
    <row r="162" spans="1:44" ht="13.2" x14ac:dyDescent="0.25">
      <c r="A162" s="7">
        <v>162</v>
      </c>
      <c r="B162" s="146">
        <v>43062.526777372681</v>
      </c>
      <c r="C162" s="145" t="s">
        <v>906</v>
      </c>
      <c r="D162" s="145" t="s">
        <v>145</v>
      </c>
      <c r="E162" s="145" t="s">
        <v>770</v>
      </c>
      <c r="F162" s="145">
        <v>1</v>
      </c>
      <c r="G162" s="145">
        <v>1</v>
      </c>
      <c r="H162" s="145">
        <v>0</v>
      </c>
      <c r="I162" s="145">
        <v>1</v>
      </c>
      <c r="J162" s="145">
        <v>0</v>
      </c>
      <c r="K162" s="145">
        <v>1</v>
      </c>
      <c r="L162" s="145">
        <v>1</v>
      </c>
      <c r="M162" s="145">
        <v>1</v>
      </c>
      <c r="N162" s="145">
        <v>0</v>
      </c>
      <c r="O162" s="145">
        <v>1</v>
      </c>
      <c r="P162" s="145">
        <v>0</v>
      </c>
      <c r="Q162" s="145">
        <v>0</v>
      </c>
      <c r="R162" s="145">
        <v>1</v>
      </c>
      <c r="S162" s="145">
        <v>0</v>
      </c>
      <c r="T162" s="145">
        <v>2</v>
      </c>
      <c r="U162" s="145">
        <v>4</v>
      </c>
      <c r="V162" s="145">
        <v>5</v>
      </c>
      <c r="W162" s="145">
        <v>4</v>
      </c>
      <c r="X162" s="145">
        <v>4</v>
      </c>
      <c r="Y162" s="145">
        <v>4</v>
      </c>
      <c r="Z162" s="145">
        <v>3</v>
      </c>
      <c r="AA162" s="145">
        <v>1</v>
      </c>
      <c r="AB162" s="145">
        <v>4</v>
      </c>
      <c r="AC162" s="145">
        <v>4</v>
      </c>
      <c r="AD162" s="145">
        <v>3</v>
      </c>
      <c r="AE162" s="145">
        <v>5</v>
      </c>
      <c r="AF162" s="145">
        <v>4</v>
      </c>
      <c r="AG162" s="145">
        <v>5</v>
      </c>
      <c r="AH162" s="145">
        <v>4</v>
      </c>
      <c r="AI162" s="145">
        <v>4</v>
      </c>
      <c r="AJ162" s="145">
        <v>4</v>
      </c>
      <c r="AK162" s="145">
        <v>4</v>
      </c>
      <c r="AL162" s="145">
        <v>4</v>
      </c>
      <c r="AM162" s="145">
        <v>4</v>
      </c>
      <c r="AN162" s="145">
        <v>3</v>
      </c>
      <c r="AO162" s="145">
        <v>4</v>
      </c>
      <c r="AP162" s="145">
        <v>3</v>
      </c>
      <c r="AQ162" s="145">
        <v>4</v>
      </c>
      <c r="AR162" s="145" t="s">
        <v>907</v>
      </c>
    </row>
    <row r="163" spans="1:44" ht="13.2" x14ac:dyDescent="0.25">
      <c r="A163" s="7">
        <v>163</v>
      </c>
      <c r="B163" s="146">
        <v>43062.527320844907</v>
      </c>
      <c r="C163" s="145" t="s">
        <v>908</v>
      </c>
      <c r="D163" s="145" t="s">
        <v>152</v>
      </c>
      <c r="E163" s="145" t="s">
        <v>705</v>
      </c>
      <c r="F163" s="145">
        <v>1</v>
      </c>
      <c r="G163" s="145">
        <v>1</v>
      </c>
      <c r="H163" s="145">
        <v>1</v>
      </c>
      <c r="I163" s="145">
        <v>1</v>
      </c>
      <c r="J163" s="145">
        <v>1</v>
      </c>
      <c r="K163" s="145">
        <v>1</v>
      </c>
      <c r="L163" s="145">
        <v>1</v>
      </c>
      <c r="M163" s="145">
        <v>1</v>
      </c>
      <c r="N163" s="145">
        <v>0</v>
      </c>
      <c r="O163" s="145">
        <v>0</v>
      </c>
      <c r="P163" s="145">
        <v>1</v>
      </c>
      <c r="Q163" s="145">
        <v>1</v>
      </c>
      <c r="R163" s="145">
        <v>1</v>
      </c>
      <c r="S163" s="145">
        <v>0</v>
      </c>
      <c r="T163" s="145">
        <v>2</v>
      </c>
      <c r="U163" s="145">
        <v>4</v>
      </c>
      <c r="V163" s="145">
        <v>3</v>
      </c>
      <c r="W163" s="145">
        <v>4</v>
      </c>
      <c r="X163" s="145">
        <v>3</v>
      </c>
      <c r="Y163" s="145">
        <v>3</v>
      </c>
      <c r="Z163" s="145">
        <v>3</v>
      </c>
      <c r="AA163" s="145">
        <v>3</v>
      </c>
      <c r="AB163" s="145">
        <v>4</v>
      </c>
      <c r="AC163" s="145">
        <v>3</v>
      </c>
      <c r="AD163" s="145">
        <v>3</v>
      </c>
      <c r="AE163" s="145">
        <v>4</v>
      </c>
      <c r="AF163" s="145">
        <v>2</v>
      </c>
      <c r="AG163" s="145">
        <v>4</v>
      </c>
      <c r="AH163" s="145">
        <v>4</v>
      </c>
      <c r="AI163" s="145">
        <v>4</v>
      </c>
      <c r="AJ163" s="145">
        <v>4</v>
      </c>
      <c r="AK163" s="145">
        <v>2</v>
      </c>
      <c r="AL163" s="145">
        <v>1</v>
      </c>
      <c r="AM163" s="145">
        <v>3</v>
      </c>
      <c r="AN163" s="145">
        <v>3</v>
      </c>
      <c r="AO163" s="145">
        <v>3</v>
      </c>
      <c r="AP163" s="145">
        <v>3</v>
      </c>
      <c r="AQ163" s="145">
        <v>3</v>
      </c>
      <c r="AR163" s="145" t="s">
        <v>909</v>
      </c>
    </row>
    <row r="164" spans="1:44" ht="13.2" x14ac:dyDescent="0.25">
      <c r="A164" s="7">
        <v>164</v>
      </c>
      <c r="B164" s="146">
        <v>43062.527525081023</v>
      </c>
      <c r="C164" s="145" t="s">
        <v>910</v>
      </c>
      <c r="D164" s="145" t="s">
        <v>152</v>
      </c>
      <c r="E164" s="145" t="s">
        <v>705</v>
      </c>
      <c r="F164" s="145">
        <v>1</v>
      </c>
      <c r="G164" s="145">
        <v>1</v>
      </c>
      <c r="H164" s="145">
        <v>0</v>
      </c>
      <c r="I164" s="145">
        <v>1</v>
      </c>
      <c r="J164" s="145">
        <v>1</v>
      </c>
      <c r="K164" s="145">
        <v>1</v>
      </c>
      <c r="L164" s="145">
        <v>1</v>
      </c>
      <c r="M164" s="145">
        <v>1</v>
      </c>
      <c r="N164" s="145">
        <v>1</v>
      </c>
      <c r="O164" s="145">
        <v>0</v>
      </c>
      <c r="P164" s="145">
        <v>1</v>
      </c>
      <c r="Q164" s="145">
        <v>1</v>
      </c>
      <c r="R164" s="145">
        <v>1</v>
      </c>
      <c r="S164" s="145">
        <v>0</v>
      </c>
      <c r="T164" s="145">
        <v>4</v>
      </c>
      <c r="U164" s="145">
        <v>2</v>
      </c>
      <c r="V164" s="145">
        <v>5</v>
      </c>
      <c r="W164" s="145">
        <v>5</v>
      </c>
      <c r="X164" s="145">
        <v>2</v>
      </c>
      <c r="Y164" s="145">
        <v>2</v>
      </c>
      <c r="Z164" s="145">
        <v>4</v>
      </c>
      <c r="AA164" s="145">
        <v>4</v>
      </c>
      <c r="AB164" s="145">
        <v>3</v>
      </c>
      <c r="AC164" s="145">
        <v>5</v>
      </c>
      <c r="AD164" s="145">
        <v>5</v>
      </c>
      <c r="AE164" s="145">
        <v>5</v>
      </c>
      <c r="AF164" s="145">
        <v>5</v>
      </c>
      <c r="AG164" s="145">
        <v>5</v>
      </c>
      <c r="AH164" s="145">
        <v>5</v>
      </c>
      <c r="AI164" s="145">
        <v>5</v>
      </c>
      <c r="AJ164" s="145">
        <v>4</v>
      </c>
      <c r="AK164" s="145">
        <v>4</v>
      </c>
      <c r="AL164" s="145">
        <v>5</v>
      </c>
      <c r="AM164" s="145">
        <v>4</v>
      </c>
      <c r="AN164" s="145">
        <v>5</v>
      </c>
      <c r="AO164" s="145">
        <v>5</v>
      </c>
      <c r="AP164" s="145">
        <v>4</v>
      </c>
      <c r="AQ164" s="145">
        <v>5</v>
      </c>
      <c r="AR164" s="145" t="s">
        <v>911</v>
      </c>
    </row>
    <row r="165" spans="1:44" ht="13.2" x14ac:dyDescent="0.25">
      <c r="A165" s="7">
        <v>165</v>
      </c>
      <c r="B165" s="146">
        <v>43062.52807803241</v>
      </c>
      <c r="C165" s="145" t="s">
        <v>912</v>
      </c>
      <c r="D165" s="145" t="s">
        <v>145</v>
      </c>
      <c r="E165" s="145" t="s">
        <v>770</v>
      </c>
      <c r="F165" s="145">
        <v>1</v>
      </c>
      <c r="G165" s="145">
        <v>0</v>
      </c>
      <c r="H165" s="145">
        <v>0</v>
      </c>
      <c r="I165" s="145">
        <v>1</v>
      </c>
      <c r="J165" s="145">
        <v>1</v>
      </c>
      <c r="K165" s="145">
        <v>1</v>
      </c>
      <c r="L165" s="145">
        <v>0</v>
      </c>
      <c r="M165" s="145">
        <v>1</v>
      </c>
      <c r="N165" s="145">
        <v>0</v>
      </c>
      <c r="O165" s="145">
        <v>0</v>
      </c>
      <c r="P165" s="145">
        <v>1</v>
      </c>
      <c r="Q165" s="145">
        <v>0</v>
      </c>
      <c r="R165" s="145">
        <v>0</v>
      </c>
      <c r="S165" s="145">
        <v>0</v>
      </c>
      <c r="T165" s="145">
        <v>3</v>
      </c>
      <c r="U165" s="145">
        <v>4</v>
      </c>
      <c r="V165" s="145">
        <v>3</v>
      </c>
      <c r="W165" s="145">
        <v>3</v>
      </c>
      <c r="X165" s="145">
        <v>4</v>
      </c>
      <c r="Y165" s="145">
        <v>3</v>
      </c>
      <c r="Z165" s="145">
        <v>3</v>
      </c>
      <c r="AA165" s="145">
        <v>2</v>
      </c>
      <c r="AB165" s="145">
        <v>3</v>
      </c>
      <c r="AC165" s="145">
        <v>4</v>
      </c>
      <c r="AD165" s="145">
        <v>4</v>
      </c>
      <c r="AE165" s="145">
        <v>5</v>
      </c>
      <c r="AF165" s="145">
        <v>3</v>
      </c>
      <c r="AG165" s="145">
        <v>4</v>
      </c>
      <c r="AH165" s="145">
        <v>3</v>
      </c>
      <c r="AI165" s="145">
        <v>5</v>
      </c>
      <c r="AJ165" s="145">
        <v>3</v>
      </c>
      <c r="AK165" s="145">
        <v>5</v>
      </c>
      <c r="AL165" s="145">
        <v>2</v>
      </c>
      <c r="AM165" s="145">
        <v>4</v>
      </c>
      <c r="AN165" s="145">
        <v>4</v>
      </c>
      <c r="AO165" s="145">
        <v>4</v>
      </c>
      <c r="AP165" s="145">
        <v>2</v>
      </c>
      <c r="AQ165" s="145">
        <v>3</v>
      </c>
      <c r="AR165" s="145" t="s">
        <v>913</v>
      </c>
    </row>
    <row r="166" spans="1:44" ht="13.2" x14ac:dyDescent="0.25">
      <c r="A166" s="7">
        <v>166</v>
      </c>
      <c r="B166" s="146">
        <v>43062.530380625001</v>
      </c>
      <c r="C166" s="145" t="s">
        <v>914</v>
      </c>
      <c r="D166" s="145" t="s">
        <v>152</v>
      </c>
      <c r="E166" s="145" t="s">
        <v>828</v>
      </c>
      <c r="F166" s="145">
        <v>1</v>
      </c>
      <c r="G166" s="145">
        <v>0</v>
      </c>
      <c r="H166" s="145">
        <v>0</v>
      </c>
      <c r="I166" s="145">
        <v>1</v>
      </c>
      <c r="J166" s="145">
        <v>1</v>
      </c>
      <c r="K166" s="145">
        <v>1</v>
      </c>
      <c r="L166" s="145">
        <v>1</v>
      </c>
      <c r="M166" s="145">
        <v>1</v>
      </c>
      <c r="N166" s="145">
        <v>1</v>
      </c>
      <c r="O166" s="145">
        <v>0</v>
      </c>
      <c r="P166" s="145">
        <v>0</v>
      </c>
      <c r="Q166" s="145">
        <v>1</v>
      </c>
      <c r="R166" s="145">
        <v>1</v>
      </c>
      <c r="S166" s="145">
        <v>0</v>
      </c>
      <c r="T166" s="145">
        <v>2</v>
      </c>
      <c r="U166" s="145">
        <v>3</v>
      </c>
      <c r="V166" s="145">
        <v>4</v>
      </c>
      <c r="W166" s="145">
        <v>4</v>
      </c>
      <c r="X166" s="145">
        <v>4</v>
      </c>
      <c r="Y166" s="145">
        <v>2</v>
      </c>
      <c r="Z166" s="145">
        <v>3</v>
      </c>
      <c r="AA166" s="145">
        <v>4</v>
      </c>
      <c r="AB166" s="145">
        <v>4</v>
      </c>
      <c r="AC166" s="145">
        <v>3</v>
      </c>
      <c r="AD166" s="145">
        <v>4</v>
      </c>
      <c r="AE166" s="145">
        <v>4</v>
      </c>
      <c r="AF166" s="145">
        <v>3</v>
      </c>
      <c r="AG166" s="145">
        <v>4</v>
      </c>
      <c r="AH166" s="145">
        <v>4</v>
      </c>
      <c r="AI166" s="145">
        <v>5</v>
      </c>
      <c r="AJ166" s="145">
        <v>3</v>
      </c>
      <c r="AK166" s="145">
        <v>2</v>
      </c>
      <c r="AL166" s="145">
        <v>3</v>
      </c>
      <c r="AM166" s="145">
        <v>4</v>
      </c>
      <c r="AN166" s="145">
        <v>4</v>
      </c>
      <c r="AO166" s="145">
        <v>4</v>
      </c>
      <c r="AP166" s="145">
        <v>3</v>
      </c>
      <c r="AQ166" s="145">
        <v>4</v>
      </c>
      <c r="AR166" s="145">
        <v>87705441001</v>
      </c>
    </row>
    <row r="167" spans="1:44" ht="13.2" x14ac:dyDescent="0.25">
      <c r="A167" s="7">
        <v>167</v>
      </c>
      <c r="B167" s="146">
        <v>43062.536107141204</v>
      </c>
      <c r="C167" s="145" t="s">
        <v>915</v>
      </c>
      <c r="D167" s="145" t="s">
        <v>152</v>
      </c>
      <c r="E167" s="145" t="s">
        <v>788</v>
      </c>
      <c r="F167" s="145">
        <v>1</v>
      </c>
      <c r="G167" s="145">
        <v>0</v>
      </c>
      <c r="H167" s="145">
        <v>0</v>
      </c>
      <c r="I167" s="145">
        <v>1</v>
      </c>
      <c r="J167" s="145">
        <v>1</v>
      </c>
      <c r="K167" s="145">
        <v>1</v>
      </c>
      <c r="L167" s="145">
        <v>0</v>
      </c>
      <c r="M167" s="145">
        <v>1</v>
      </c>
      <c r="N167" s="145">
        <v>1</v>
      </c>
      <c r="O167" s="145">
        <v>1</v>
      </c>
      <c r="P167" s="145">
        <v>1</v>
      </c>
      <c r="Q167" s="145">
        <v>1</v>
      </c>
      <c r="R167" s="145">
        <v>1</v>
      </c>
      <c r="S167" s="145">
        <v>1</v>
      </c>
      <c r="T167" s="145">
        <v>4</v>
      </c>
      <c r="U167" s="145">
        <v>5</v>
      </c>
      <c r="V167" s="145">
        <v>5</v>
      </c>
      <c r="W167" s="145">
        <v>5</v>
      </c>
      <c r="X167" s="145">
        <v>3</v>
      </c>
      <c r="Y167" s="145">
        <v>4</v>
      </c>
      <c r="Z167" s="145">
        <v>4</v>
      </c>
      <c r="AA167" s="145">
        <v>5</v>
      </c>
      <c r="AB167" s="145">
        <v>5</v>
      </c>
      <c r="AC167" s="145">
        <v>5</v>
      </c>
      <c r="AD167" s="145">
        <v>5</v>
      </c>
      <c r="AE167" s="145">
        <v>5</v>
      </c>
      <c r="AF167" s="145">
        <v>5</v>
      </c>
      <c r="AG167" s="145">
        <v>5</v>
      </c>
      <c r="AH167" s="145">
        <v>4</v>
      </c>
      <c r="AI167" s="145">
        <v>5</v>
      </c>
      <c r="AJ167" s="145">
        <v>2</v>
      </c>
      <c r="AK167" s="145">
        <v>4</v>
      </c>
      <c r="AL167" s="145">
        <v>2</v>
      </c>
      <c r="AM167" s="145">
        <v>5</v>
      </c>
      <c r="AN167" s="145">
        <v>4</v>
      </c>
      <c r="AO167" s="145">
        <v>4</v>
      </c>
      <c r="AP167" s="145">
        <v>4</v>
      </c>
      <c r="AQ167" s="145">
        <v>5</v>
      </c>
      <c r="AR167" s="145" t="s">
        <v>916</v>
      </c>
    </row>
    <row r="168" spans="1:44" ht="13.2" x14ac:dyDescent="0.25">
      <c r="A168" s="7">
        <v>168</v>
      </c>
      <c r="B168" s="146">
        <v>43062.552203796295</v>
      </c>
      <c r="C168" s="145" t="s">
        <v>917</v>
      </c>
      <c r="D168" s="145" t="s">
        <v>145</v>
      </c>
      <c r="E168" s="145" t="s">
        <v>755</v>
      </c>
      <c r="F168" s="145">
        <v>1</v>
      </c>
      <c r="G168" s="145">
        <v>1</v>
      </c>
      <c r="H168" s="145">
        <v>1</v>
      </c>
      <c r="I168" s="145">
        <v>1</v>
      </c>
      <c r="J168" s="145">
        <v>1</v>
      </c>
      <c r="K168" s="145">
        <v>1</v>
      </c>
      <c r="L168" s="145">
        <v>1</v>
      </c>
      <c r="M168" s="145">
        <v>1</v>
      </c>
      <c r="N168" s="145">
        <v>1</v>
      </c>
      <c r="O168" s="145">
        <v>0</v>
      </c>
      <c r="P168" s="145">
        <v>1</v>
      </c>
      <c r="Q168" s="145">
        <v>0</v>
      </c>
      <c r="R168" s="145">
        <v>1</v>
      </c>
      <c r="S168" s="145">
        <v>0</v>
      </c>
      <c r="T168" s="145">
        <v>3</v>
      </c>
      <c r="U168" s="145">
        <v>4</v>
      </c>
      <c r="V168" s="145">
        <v>3</v>
      </c>
      <c r="W168" s="145">
        <v>4</v>
      </c>
      <c r="X168" s="145">
        <v>3</v>
      </c>
      <c r="Y168" s="145">
        <v>4</v>
      </c>
      <c r="Z168" s="145">
        <v>4</v>
      </c>
      <c r="AA168" s="145">
        <v>4</v>
      </c>
      <c r="AB168" s="145">
        <v>4</v>
      </c>
      <c r="AC168" s="145">
        <v>4</v>
      </c>
      <c r="AD168" s="145">
        <v>4</v>
      </c>
      <c r="AE168" s="145">
        <v>4</v>
      </c>
      <c r="AF168" s="145">
        <v>4</v>
      </c>
      <c r="AG168" s="145">
        <v>4</v>
      </c>
      <c r="AH168" s="145">
        <v>5</v>
      </c>
      <c r="AI168" s="145">
        <v>5</v>
      </c>
      <c r="AJ168" s="145">
        <v>5</v>
      </c>
      <c r="AK168" s="145">
        <v>5</v>
      </c>
      <c r="AL168" s="145">
        <v>4</v>
      </c>
      <c r="AM168" s="145">
        <v>4</v>
      </c>
      <c r="AN168" s="145">
        <v>4</v>
      </c>
      <c r="AO168" s="145">
        <v>5</v>
      </c>
      <c r="AP168" s="145">
        <v>4</v>
      </c>
      <c r="AQ168" s="145">
        <v>4</v>
      </c>
      <c r="AR168" s="145" t="s">
        <v>918</v>
      </c>
    </row>
    <row r="169" spans="1:44" ht="13.2" x14ac:dyDescent="0.25">
      <c r="A169" s="7">
        <v>169</v>
      </c>
      <c r="B169" s="146">
        <v>43062.552768321759</v>
      </c>
      <c r="C169" s="145" t="s">
        <v>919</v>
      </c>
      <c r="D169" s="145" t="s">
        <v>152</v>
      </c>
      <c r="E169" s="145" t="s">
        <v>755</v>
      </c>
      <c r="F169" s="145">
        <v>1</v>
      </c>
      <c r="G169" s="145">
        <v>1</v>
      </c>
      <c r="H169" s="145">
        <v>0</v>
      </c>
      <c r="I169" s="145">
        <v>1</v>
      </c>
      <c r="J169" s="145">
        <v>1</v>
      </c>
      <c r="K169" s="145">
        <v>1</v>
      </c>
      <c r="L169" s="145">
        <v>1</v>
      </c>
      <c r="M169" s="145">
        <v>1</v>
      </c>
      <c r="N169" s="145">
        <v>1</v>
      </c>
      <c r="O169" s="145">
        <v>0</v>
      </c>
      <c r="P169" s="145">
        <v>1</v>
      </c>
      <c r="Q169" s="145">
        <v>1</v>
      </c>
      <c r="R169" s="145">
        <v>1</v>
      </c>
      <c r="S169" s="145">
        <v>0</v>
      </c>
      <c r="T169" s="145">
        <v>4</v>
      </c>
      <c r="U169" s="145">
        <v>5</v>
      </c>
      <c r="V169" s="145">
        <v>5</v>
      </c>
      <c r="W169" s="145">
        <v>5</v>
      </c>
      <c r="X169" s="145">
        <v>3</v>
      </c>
      <c r="Y169" s="145">
        <v>3</v>
      </c>
      <c r="Z169" s="145">
        <v>2</v>
      </c>
      <c r="AA169" s="145">
        <v>4</v>
      </c>
      <c r="AB169" s="145">
        <v>3</v>
      </c>
      <c r="AC169" s="145">
        <v>4</v>
      </c>
      <c r="AD169" s="145">
        <v>5</v>
      </c>
      <c r="AE169" s="145">
        <v>5</v>
      </c>
      <c r="AF169" s="145">
        <v>2</v>
      </c>
      <c r="AG169" s="145">
        <v>5</v>
      </c>
      <c r="AH169" s="145">
        <v>4</v>
      </c>
      <c r="AI169" s="145">
        <v>5</v>
      </c>
      <c r="AJ169" s="145">
        <v>5</v>
      </c>
      <c r="AK169" s="145">
        <v>5</v>
      </c>
      <c r="AL169" s="145">
        <v>3</v>
      </c>
      <c r="AM169" s="145">
        <v>5</v>
      </c>
      <c r="AN169" s="145">
        <v>4</v>
      </c>
      <c r="AO169" s="145">
        <v>3</v>
      </c>
      <c r="AP169" s="145">
        <v>5</v>
      </c>
      <c r="AQ169" s="145">
        <v>5</v>
      </c>
      <c r="AR169" s="145" t="s">
        <v>920</v>
      </c>
    </row>
    <row r="170" spans="1:44" ht="13.2" x14ac:dyDescent="0.25">
      <c r="A170" s="7">
        <v>170</v>
      </c>
      <c r="B170" s="146">
        <v>43062.554848321757</v>
      </c>
      <c r="D170" s="145" t="s">
        <v>145</v>
      </c>
      <c r="E170" s="145" t="s">
        <v>755</v>
      </c>
      <c r="F170" s="145">
        <v>1</v>
      </c>
      <c r="G170" s="145">
        <v>1</v>
      </c>
      <c r="H170" s="145">
        <v>0</v>
      </c>
      <c r="I170" s="145">
        <v>1</v>
      </c>
      <c r="J170" s="145">
        <v>1</v>
      </c>
      <c r="K170" s="145">
        <v>0</v>
      </c>
      <c r="L170" s="145">
        <v>1</v>
      </c>
      <c r="M170" s="145">
        <v>1</v>
      </c>
      <c r="N170" s="145">
        <v>1</v>
      </c>
      <c r="O170" s="145">
        <v>0</v>
      </c>
      <c r="P170" s="145">
        <v>1</v>
      </c>
      <c r="Q170" s="145">
        <v>1</v>
      </c>
      <c r="R170" s="145">
        <v>1</v>
      </c>
      <c r="S170" s="145">
        <v>0</v>
      </c>
      <c r="T170" s="145">
        <v>3</v>
      </c>
      <c r="U170" s="145">
        <v>3</v>
      </c>
      <c r="V170" s="145">
        <v>4</v>
      </c>
      <c r="W170" s="145">
        <v>5</v>
      </c>
      <c r="X170" s="145">
        <v>4</v>
      </c>
      <c r="Y170" s="145">
        <v>4</v>
      </c>
      <c r="Z170" s="145">
        <v>4</v>
      </c>
      <c r="AA170" s="145">
        <v>3</v>
      </c>
      <c r="AB170" s="145">
        <v>3</v>
      </c>
      <c r="AC170" s="145">
        <v>4</v>
      </c>
      <c r="AD170" s="145">
        <v>4</v>
      </c>
      <c r="AE170" s="145">
        <v>4</v>
      </c>
      <c r="AF170" s="145">
        <v>3</v>
      </c>
      <c r="AG170" s="145">
        <v>4</v>
      </c>
      <c r="AH170" s="145">
        <v>4</v>
      </c>
      <c r="AI170" s="145">
        <v>4</v>
      </c>
      <c r="AJ170" s="145">
        <v>3</v>
      </c>
      <c r="AK170" s="145">
        <v>3</v>
      </c>
      <c r="AL170" s="145">
        <v>4</v>
      </c>
      <c r="AM170" s="145">
        <v>4</v>
      </c>
      <c r="AN170" s="145">
        <v>4</v>
      </c>
      <c r="AO170" s="145">
        <v>4</v>
      </c>
      <c r="AP170" s="145">
        <v>4</v>
      </c>
      <c r="AQ170" s="145">
        <v>4</v>
      </c>
      <c r="AR170" s="145">
        <v>895322051231</v>
      </c>
    </row>
    <row r="171" spans="1:44" ht="13.2" x14ac:dyDescent="0.25">
      <c r="A171" s="7">
        <v>171</v>
      </c>
      <c r="B171" s="146">
        <v>43062.555582488421</v>
      </c>
      <c r="D171" s="145" t="s">
        <v>145</v>
      </c>
      <c r="E171" s="145" t="s">
        <v>755</v>
      </c>
      <c r="F171" s="145">
        <v>1</v>
      </c>
      <c r="G171" s="145">
        <v>1</v>
      </c>
      <c r="H171" s="145">
        <v>0</v>
      </c>
      <c r="I171" s="145">
        <v>1</v>
      </c>
      <c r="J171" s="145">
        <v>0</v>
      </c>
      <c r="K171" s="145">
        <v>1</v>
      </c>
      <c r="L171" s="145">
        <v>1</v>
      </c>
      <c r="M171" s="145">
        <v>1</v>
      </c>
      <c r="N171" s="145">
        <v>1</v>
      </c>
      <c r="O171" s="145">
        <v>0</v>
      </c>
      <c r="P171" s="145">
        <v>1</v>
      </c>
      <c r="Q171" s="145">
        <v>1</v>
      </c>
      <c r="R171" s="145">
        <v>1</v>
      </c>
      <c r="S171" s="145">
        <v>0</v>
      </c>
      <c r="T171" s="145">
        <v>2</v>
      </c>
      <c r="U171" s="145">
        <v>3</v>
      </c>
      <c r="V171" s="145">
        <v>3</v>
      </c>
      <c r="W171" s="145">
        <v>3</v>
      </c>
      <c r="X171" s="145">
        <v>2</v>
      </c>
      <c r="Y171" s="145">
        <v>3</v>
      </c>
      <c r="Z171" s="145">
        <v>2</v>
      </c>
      <c r="AA171" s="145">
        <v>2</v>
      </c>
      <c r="AB171" s="145">
        <v>4</v>
      </c>
      <c r="AC171" s="145">
        <v>3</v>
      </c>
      <c r="AD171" s="145">
        <v>3</v>
      </c>
      <c r="AE171" s="145">
        <v>3</v>
      </c>
      <c r="AF171" s="145">
        <v>3</v>
      </c>
      <c r="AG171" s="145">
        <v>3</v>
      </c>
      <c r="AH171" s="145">
        <v>3</v>
      </c>
      <c r="AI171" s="145">
        <v>3</v>
      </c>
      <c r="AJ171" s="145">
        <v>3</v>
      </c>
      <c r="AK171" s="145">
        <v>3</v>
      </c>
      <c r="AL171" s="145">
        <v>2</v>
      </c>
      <c r="AM171" s="145">
        <v>3</v>
      </c>
      <c r="AN171" s="145">
        <v>3</v>
      </c>
      <c r="AO171" s="145">
        <v>3</v>
      </c>
      <c r="AP171" s="145">
        <v>2</v>
      </c>
      <c r="AQ171" s="145">
        <v>3</v>
      </c>
      <c r="AR171" s="145" t="s">
        <v>921</v>
      </c>
    </row>
    <row r="172" spans="1:44" ht="13.2" x14ac:dyDescent="0.25">
      <c r="A172" s="7">
        <v>172</v>
      </c>
      <c r="B172" s="146">
        <v>43062.555646516208</v>
      </c>
      <c r="D172" s="145" t="s">
        <v>145</v>
      </c>
      <c r="E172" s="145" t="s">
        <v>755</v>
      </c>
      <c r="F172" s="145">
        <v>1</v>
      </c>
      <c r="G172" s="145">
        <v>1</v>
      </c>
      <c r="H172" s="145">
        <v>0</v>
      </c>
      <c r="I172" s="145">
        <v>1</v>
      </c>
      <c r="J172" s="145">
        <v>0</v>
      </c>
      <c r="K172" s="145">
        <v>1</v>
      </c>
      <c r="L172" s="145">
        <v>1</v>
      </c>
      <c r="M172" s="145">
        <v>1</v>
      </c>
      <c r="N172" s="145">
        <v>1</v>
      </c>
      <c r="O172" s="145">
        <v>0</v>
      </c>
      <c r="P172" s="145">
        <v>1</v>
      </c>
      <c r="Q172" s="145">
        <v>1</v>
      </c>
      <c r="R172" s="145">
        <v>0</v>
      </c>
      <c r="S172" s="145">
        <v>1</v>
      </c>
      <c r="T172" s="145">
        <v>3</v>
      </c>
      <c r="U172" s="145">
        <v>4</v>
      </c>
      <c r="V172" s="145">
        <v>4</v>
      </c>
      <c r="W172" s="145">
        <v>4</v>
      </c>
      <c r="X172" s="145">
        <v>4</v>
      </c>
      <c r="Y172" s="145">
        <v>5</v>
      </c>
      <c r="Z172" s="145">
        <v>4</v>
      </c>
      <c r="AA172" s="145">
        <v>3</v>
      </c>
      <c r="AB172" s="145">
        <v>5</v>
      </c>
      <c r="AC172" s="145">
        <v>5</v>
      </c>
      <c r="AD172" s="145">
        <v>5</v>
      </c>
      <c r="AE172" s="145">
        <v>5</v>
      </c>
      <c r="AF172" s="145">
        <v>3</v>
      </c>
      <c r="AG172" s="145">
        <v>5</v>
      </c>
      <c r="AH172" s="145">
        <v>4</v>
      </c>
      <c r="AI172" s="145">
        <v>3</v>
      </c>
      <c r="AJ172" s="145">
        <v>5</v>
      </c>
      <c r="AK172" s="145">
        <v>5</v>
      </c>
      <c r="AL172" s="145">
        <v>3</v>
      </c>
      <c r="AM172" s="145">
        <v>4</v>
      </c>
      <c r="AN172" s="145">
        <v>4</v>
      </c>
      <c r="AO172" s="145">
        <v>4</v>
      </c>
      <c r="AP172" s="145">
        <v>4</v>
      </c>
      <c r="AQ172" s="145">
        <v>3</v>
      </c>
      <c r="AR172" s="145">
        <v>85865711732</v>
      </c>
    </row>
    <row r="173" spans="1:44" ht="13.2" x14ac:dyDescent="0.25">
      <c r="A173" s="7">
        <v>173</v>
      </c>
      <c r="B173" s="146">
        <v>43062.55639322917</v>
      </c>
      <c r="C173" s="145" t="s">
        <v>922</v>
      </c>
      <c r="D173" s="145" t="s">
        <v>145</v>
      </c>
      <c r="E173" s="145" t="s">
        <v>755</v>
      </c>
      <c r="F173" s="145">
        <v>1</v>
      </c>
      <c r="G173" s="145">
        <v>0</v>
      </c>
      <c r="H173" s="145">
        <v>0</v>
      </c>
      <c r="I173" s="145">
        <v>1</v>
      </c>
      <c r="J173" s="145">
        <v>0</v>
      </c>
      <c r="K173" s="145">
        <v>0</v>
      </c>
      <c r="L173" s="145">
        <v>1</v>
      </c>
      <c r="M173" s="145">
        <v>1</v>
      </c>
      <c r="N173" s="145">
        <v>1</v>
      </c>
      <c r="O173" s="145">
        <v>1</v>
      </c>
      <c r="P173" s="145">
        <v>1</v>
      </c>
      <c r="Q173" s="145">
        <v>1</v>
      </c>
      <c r="R173" s="145">
        <v>1</v>
      </c>
      <c r="S173" s="145">
        <v>1</v>
      </c>
      <c r="T173" s="145">
        <v>4</v>
      </c>
      <c r="U173" s="145">
        <v>4</v>
      </c>
      <c r="V173" s="145">
        <v>4</v>
      </c>
      <c r="W173" s="145">
        <v>4</v>
      </c>
      <c r="X173" s="145">
        <v>3</v>
      </c>
      <c r="Y173" s="145">
        <v>4</v>
      </c>
      <c r="Z173" s="145">
        <v>3</v>
      </c>
      <c r="AA173" s="145">
        <v>2</v>
      </c>
      <c r="AB173" s="145">
        <v>2</v>
      </c>
      <c r="AC173" s="145">
        <v>4</v>
      </c>
      <c r="AD173" s="145">
        <v>4</v>
      </c>
      <c r="AE173" s="145">
        <v>4</v>
      </c>
      <c r="AF173" s="145">
        <v>3</v>
      </c>
      <c r="AG173" s="145">
        <v>3</v>
      </c>
      <c r="AH173" s="145">
        <v>4</v>
      </c>
      <c r="AI173" s="145">
        <v>4</v>
      </c>
      <c r="AJ173" s="145">
        <v>3</v>
      </c>
      <c r="AK173" s="145">
        <v>4</v>
      </c>
      <c r="AL173" s="145">
        <v>3</v>
      </c>
      <c r="AM173" s="145">
        <v>4</v>
      </c>
      <c r="AN173" s="145">
        <v>4</v>
      </c>
      <c r="AO173" s="145">
        <v>4</v>
      </c>
      <c r="AP173" s="145">
        <v>4</v>
      </c>
      <c r="AQ173" s="145">
        <v>3</v>
      </c>
      <c r="AR173" s="145" t="s">
        <v>923</v>
      </c>
    </row>
    <row r="174" spans="1:44" ht="13.2" x14ac:dyDescent="0.25">
      <c r="A174" s="7">
        <v>174</v>
      </c>
      <c r="B174" s="146">
        <v>43062.556842800928</v>
      </c>
      <c r="C174" s="145" t="s">
        <v>924</v>
      </c>
      <c r="D174" s="145" t="s">
        <v>145</v>
      </c>
      <c r="E174" s="145" t="s">
        <v>755</v>
      </c>
      <c r="F174" s="145">
        <v>1</v>
      </c>
      <c r="G174" s="145">
        <v>1</v>
      </c>
      <c r="H174" s="145">
        <v>0</v>
      </c>
      <c r="I174" s="145">
        <v>1</v>
      </c>
      <c r="J174" s="145">
        <v>1</v>
      </c>
      <c r="K174" s="145">
        <v>1</v>
      </c>
      <c r="L174" s="145">
        <v>0</v>
      </c>
      <c r="M174" s="145">
        <v>1</v>
      </c>
      <c r="N174" s="145">
        <v>1</v>
      </c>
      <c r="O174" s="145">
        <v>0</v>
      </c>
      <c r="P174" s="145">
        <v>0</v>
      </c>
      <c r="Q174" s="145">
        <v>0</v>
      </c>
      <c r="R174" s="145">
        <v>1</v>
      </c>
      <c r="S174" s="145">
        <v>0</v>
      </c>
      <c r="T174" s="145">
        <v>5</v>
      </c>
      <c r="U174" s="145">
        <v>5</v>
      </c>
      <c r="V174" s="145">
        <v>5</v>
      </c>
      <c r="W174" s="145">
        <v>5</v>
      </c>
      <c r="X174" s="145">
        <v>5</v>
      </c>
      <c r="Y174" s="145">
        <v>5</v>
      </c>
      <c r="Z174" s="145">
        <v>5</v>
      </c>
      <c r="AA174" s="145">
        <v>4</v>
      </c>
      <c r="AB174" s="145">
        <v>5</v>
      </c>
      <c r="AC174" s="145">
        <v>5</v>
      </c>
      <c r="AD174" s="145">
        <v>5</v>
      </c>
      <c r="AE174" s="145">
        <v>5</v>
      </c>
      <c r="AF174" s="145">
        <v>4</v>
      </c>
      <c r="AG174" s="145">
        <v>5</v>
      </c>
      <c r="AH174" s="145">
        <v>5</v>
      </c>
      <c r="AI174" s="145">
        <v>5</v>
      </c>
      <c r="AJ174" s="145">
        <v>5</v>
      </c>
      <c r="AK174" s="145">
        <v>5</v>
      </c>
      <c r="AL174" s="145">
        <v>3</v>
      </c>
      <c r="AM174" s="145">
        <v>5</v>
      </c>
      <c r="AN174" s="145">
        <v>5</v>
      </c>
      <c r="AO174" s="145">
        <v>5</v>
      </c>
      <c r="AP174" s="145">
        <v>5</v>
      </c>
      <c r="AQ174" s="145">
        <v>5</v>
      </c>
      <c r="AR174" s="145" t="s">
        <v>925</v>
      </c>
    </row>
    <row r="175" spans="1:44" ht="13.2" x14ac:dyDescent="0.25">
      <c r="A175" s="7">
        <v>175</v>
      </c>
      <c r="B175" s="146">
        <v>43062.557445462968</v>
      </c>
      <c r="C175" s="145" t="s">
        <v>926</v>
      </c>
      <c r="D175" s="145" t="s">
        <v>145</v>
      </c>
      <c r="E175" s="145" t="s">
        <v>776</v>
      </c>
      <c r="F175" s="145">
        <v>0</v>
      </c>
      <c r="G175" s="145">
        <v>1</v>
      </c>
      <c r="H175" s="145">
        <v>0</v>
      </c>
      <c r="I175" s="145">
        <v>0</v>
      </c>
      <c r="J175" s="145">
        <v>1</v>
      </c>
      <c r="K175" s="145">
        <v>0</v>
      </c>
      <c r="L175" s="145">
        <v>0</v>
      </c>
      <c r="M175" s="145">
        <v>1</v>
      </c>
      <c r="N175" s="145">
        <v>0</v>
      </c>
      <c r="O175" s="145">
        <v>0</v>
      </c>
      <c r="P175" s="145">
        <v>0</v>
      </c>
      <c r="Q175" s="145">
        <v>1</v>
      </c>
      <c r="R175" s="145">
        <v>0</v>
      </c>
      <c r="S175" s="145">
        <v>0</v>
      </c>
      <c r="T175" s="145">
        <v>5</v>
      </c>
      <c r="U175" s="145">
        <v>3</v>
      </c>
      <c r="V175" s="145">
        <v>4</v>
      </c>
      <c r="W175" s="145">
        <v>4</v>
      </c>
      <c r="X175" s="145">
        <v>4</v>
      </c>
      <c r="Y175" s="145">
        <v>4</v>
      </c>
      <c r="Z175" s="145">
        <v>4</v>
      </c>
      <c r="AA175" s="145">
        <v>3</v>
      </c>
      <c r="AB175" s="145">
        <v>5</v>
      </c>
      <c r="AC175" s="145">
        <v>5</v>
      </c>
      <c r="AD175" s="145">
        <v>4</v>
      </c>
      <c r="AE175" s="145">
        <v>3</v>
      </c>
      <c r="AF175" s="145">
        <v>3</v>
      </c>
      <c r="AG175" s="145">
        <v>3</v>
      </c>
      <c r="AH175" s="145">
        <v>3</v>
      </c>
      <c r="AI175" s="145">
        <v>5</v>
      </c>
      <c r="AJ175" s="145">
        <v>4</v>
      </c>
      <c r="AK175" s="145">
        <v>4</v>
      </c>
      <c r="AL175" s="145">
        <v>2</v>
      </c>
      <c r="AM175" s="145">
        <v>4</v>
      </c>
      <c r="AN175" s="145">
        <v>4</v>
      </c>
      <c r="AO175" s="145">
        <v>4</v>
      </c>
      <c r="AP175" s="145">
        <v>4</v>
      </c>
      <c r="AQ175" s="145">
        <v>4</v>
      </c>
      <c r="AR175" s="145" t="s">
        <v>927</v>
      </c>
    </row>
    <row r="176" spans="1:44" ht="13.2" x14ac:dyDescent="0.25">
      <c r="A176" s="7">
        <v>176</v>
      </c>
      <c r="B176" s="146">
        <v>43062.557926747686</v>
      </c>
      <c r="C176" s="145" t="s">
        <v>928</v>
      </c>
      <c r="D176" s="145" t="s">
        <v>152</v>
      </c>
      <c r="E176" s="145" t="s">
        <v>755</v>
      </c>
      <c r="F176" s="145">
        <v>1</v>
      </c>
      <c r="G176" s="145">
        <v>1</v>
      </c>
      <c r="H176" s="145">
        <v>0</v>
      </c>
      <c r="I176" s="145">
        <v>1</v>
      </c>
      <c r="J176" s="145">
        <v>1</v>
      </c>
      <c r="K176" s="145">
        <v>1</v>
      </c>
      <c r="L176" s="145">
        <v>1</v>
      </c>
      <c r="M176" s="145">
        <v>1</v>
      </c>
      <c r="N176" s="145">
        <v>1</v>
      </c>
      <c r="O176" s="145">
        <v>1</v>
      </c>
      <c r="P176" s="145">
        <v>1</v>
      </c>
      <c r="Q176" s="145">
        <v>0</v>
      </c>
      <c r="R176" s="145">
        <v>0</v>
      </c>
      <c r="S176" s="145">
        <v>1</v>
      </c>
      <c r="T176" s="145">
        <v>4</v>
      </c>
      <c r="U176" s="145">
        <v>5</v>
      </c>
      <c r="V176" s="145">
        <v>5</v>
      </c>
      <c r="W176" s="145">
        <v>5</v>
      </c>
      <c r="X176" s="145">
        <v>5</v>
      </c>
      <c r="Y176" s="145">
        <v>5</v>
      </c>
      <c r="Z176" s="145">
        <v>5</v>
      </c>
      <c r="AA176" s="145">
        <v>3</v>
      </c>
      <c r="AB176" s="145">
        <v>4</v>
      </c>
      <c r="AC176" s="145">
        <v>5</v>
      </c>
      <c r="AD176" s="145">
        <v>4</v>
      </c>
      <c r="AE176" s="145">
        <v>5</v>
      </c>
      <c r="AF176" s="145">
        <v>5</v>
      </c>
      <c r="AG176" s="145">
        <v>5</v>
      </c>
      <c r="AH176" s="145">
        <v>5</v>
      </c>
      <c r="AI176" s="145">
        <v>5</v>
      </c>
      <c r="AJ176" s="145">
        <v>5</v>
      </c>
      <c r="AK176" s="145">
        <v>5</v>
      </c>
      <c r="AL176" s="145">
        <v>5</v>
      </c>
      <c r="AM176" s="145">
        <v>4</v>
      </c>
      <c r="AN176" s="145">
        <v>5</v>
      </c>
      <c r="AO176" s="145">
        <v>4</v>
      </c>
      <c r="AP176" s="145">
        <v>4</v>
      </c>
      <c r="AQ176" s="145">
        <v>5</v>
      </c>
      <c r="AR176" s="145" t="s">
        <v>929</v>
      </c>
    </row>
    <row r="177" spans="1:44" ht="13.2" x14ac:dyDescent="0.25">
      <c r="A177" s="7">
        <v>177</v>
      </c>
      <c r="B177" s="146">
        <v>43062.558005763887</v>
      </c>
      <c r="C177" s="145" t="s">
        <v>930</v>
      </c>
      <c r="D177" s="145" t="s">
        <v>152</v>
      </c>
      <c r="E177" s="145" t="s">
        <v>755</v>
      </c>
      <c r="F177" s="145">
        <v>1</v>
      </c>
      <c r="G177" s="145">
        <v>1</v>
      </c>
      <c r="H177" s="145">
        <v>0</v>
      </c>
      <c r="I177" s="145">
        <v>1</v>
      </c>
      <c r="J177" s="145">
        <v>1</v>
      </c>
      <c r="K177" s="145">
        <v>1</v>
      </c>
      <c r="L177" s="145">
        <v>1</v>
      </c>
      <c r="M177" s="145">
        <v>1</v>
      </c>
      <c r="N177" s="145">
        <v>1</v>
      </c>
      <c r="O177" s="145">
        <v>1</v>
      </c>
      <c r="P177" s="145">
        <v>1</v>
      </c>
      <c r="Q177" s="145">
        <v>1</v>
      </c>
      <c r="R177" s="145">
        <v>1</v>
      </c>
      <c r="S177" s="145">
        <v>0</v>
      </c>
      <c r="T177" s="145">
        <v>3</v>
      </c>
      <c r="U177" s="145">
        <v>5</v>
      </c>
      <c r="V177" s="145">
        <v>5</v>
      </c>
      <c r="W177" s="145">
        <v>4</v>
      </c>
      <c r="X177" s="145">
        <v>3</v>
      </c>
      <c r="Y177" s="145">
        <v>4</v>
      </c>
      <c r="Z177" s="145">
        <v>4</v>
      </c>
      <c r="AA177" s="145">
        <v>4</v>
      </c>
      <c r="AB177" s="145">
        <v>4</v>
      </c>
      <c r="AC177" s="145">
        <v>3</v>
      </c>
      <c r="AD177" s="145">
        <v>5</v>
      </c>
      <c r="AE177" s="145">
        <v>5</v>
      </c>
      <c r="AF177" s="145">
        <v>3</v>
      </c>
      <c r="AG177" s="145">
        <v>5</v>
      </c>
      <c r="AH177" s="145">
        <v>4</v>
      </c>
      <c r="AI177" s="145">
        <v>4</v>
      </c>
      <c r="AJ177" s="145">
        <v>4</v>
      </c>
      <c r="AK177" s="145">
        <v>3</v>
      </c>
      <c r="AL177" s="145">
        <v>4</v>
      </c>
      <c r="AM177" s="145">
        <v>4</v>
      </c>
      <c r="AN177" s="145">
        <v>3</v>
      </c>
      <c r="AO177" s="145">
        <v>3</v>
      </c>
      <c r="AP177" s="145">
        <v>4</v>
      </c>
      <c r="AQ177" s="145">
        <v>4</v>
      </c>
      <c r="AR177" s="145" t="s">
        <v>931</v>
      </c>
    </row>
    <row r="178" spans="1:44" ht="13.2" x14ac:dyDescent="0.25">
      <c r="A178" s="7">
        <v>178</v>
      </c>
      <c r="B178" s="146">
        <v>43062.558915949077</v>
      </c>
      <c r="C178" s="145" t="s">
        <v>932</v>
      </c>
      <c r="D178" s="145" t="s">
        <v>145</v>
      </c>
      <c r="E178" s="145" t="s">
        <v>755</v>
      </c>
      <c r="F178" s="145">
        <v>1</v>
      </c>
      <c r="G178" s="145">
        <v>1</v>
      </c>
      <c r="H178" s="145">
        <v>0</v>
      </c>
      <c r="I178" s="145">
        <v>1</v>
      </c>
      <c r="J178" s="145">
        <v>0</v>
      </c>
      <c r="K178" s="145">
        <v>1</v>
      </c>
      <c r="L178" s="145">
        <v>1</v>
      </c>
      <c r="M178" s="145">
        <v>1</v>
      </c>
      <c r="N178" s="145">
        <v>0</v>
      </c>
      <c r="O178" s="145">
        <v>0</v>
      </c>
      <c r="P178" s="145">
        <v>0</v>
      </c>
      <c r="Q178" s="145">
        <v>1</v>
      </c>
      <c r="R178" s="145">
        <v>1</v>
      </c>
      <c r="S178" s="145">
        <v>0</v>
      </c>
      <c r="T178" s="145">
        <v>3</v>
      </c>
      <c r="U178" s="145">
        <v>3</v>
      </c>
      <c r="V178" s="145">
        <v>4</v>
      </c>
      <c r="W178" s="145">
        <v>3</v>
      </c>
      <c r="X178" s="145">
        <v>2</v>
      </c>
      <c r="Y178" s="145">
        <v>4</v>
      </c>
      <c r="Z178" s="145">
        <v>3</v>
      </c>
      <c r="AA178" s="145">
        <v>2</v>
      </c>
      <c r="AB178" s="145">
        <v>3</v>
      </c>
      <c r="AC178" s="145">
        <v>5</v>
      </c>
      <c r="AD178" s="145">
        <v>4</v>
      </c>
      <c r="AE178" s="145">
        <v>4</v>
      </c>
      <c r="AF178" s="145">
        <v>1</v>
      </c>
      <c r="AG178" s="145">
        <v>5</v>
      </c>
      <c r="AH178" s="145">
        <v>4</v>
      </c>
      <c r="AI178" s="145">
        <v>4</v>
      </c>
      <c r="AJ178" s="145">
        <v>3</v>
      </c>
      <c r="AK178" s="145">
        <v>4</v>
      </c>
      <c r="AL178" s="145">
        <v>3</v>
      </c>
      <c r="AM178" s="145">
        <v>2</v>
      </c>
      <c r="AN178" s="145">
        <v>2</v>
      </c>
      <c r="AO178" s="145">
        <v>2</v>
      </c>
      <c r="AP178" s="145">
        <v>4</v>
      </c>
      <c r="AQ178" s="145">
        <v>5</v>
      </c>
      <c r="AR178" s="145" t="s">
        <v>933</v>
      </c>
    </row>
    <row r="179" spans="1:44" ht="13.2" x14ac:dyDescent="0.25">
      <c r="A179" s="7">
        <v>179</v>
      </c>
      <c r="B179" s="146">
        <v>43062.565553182867</v>
      </c>
      <c r="C179" s="145" t="s">
        <v>934</v>
      </c>
      <c r="D179" s="145" t="s">
        <v>145</v>
      </c>
      <c r="E179" s="145" t="s">
        <v>755</v>
      </c>
      <c r="F179" s="145">
        <v>1</v>
      </c>
      <c r="G179" s="145">
        <v>1</v>
      </c>
      <c r="H179" s="145">
        <v>1</v>
      </c>
      <c r="I179" s="145">
        <v>1</v>
      </c>
      <c r="J179" s="145">
        <v>1</v>
      </c>
      <c r="K179" s="145">
        <v>1</v>
      </c>
      <c r="L179" s="145">
        <v>1</v>
      </c>
      <c r="M179" s="145">
        <v>1</v>
      </c>
      <c r="N179" s="145">
        <v>1</v>
      </c>
      <c r="O179" s="145">
        <v>1</v>
      </c>
      <c r="P179" s="145">
        <v>1</v>
      </c>
      <c r="Q179" s="145">
        <v>1</v>
      </c>
      <c r="R179" s="145">
        <v>0</v>
      </c>
      <c r="S179" s="145">
        <v>0</v>
      </c>
      <c r="T179" s="145">
        <v>5</v>
      </c>
      <c r="U179" s="145">
        <v>1</v>
      </c>
      <c r="V179" s="145">
        <v>5</v>
      </c>
      <c r="W179" s="145">
        <v>4</v>
      </c>
      <c r="X179" s="145">
        <v>4</v>
      </c>
      <c r="Y179" s="145">
        <v>4</v>
      </c>
      <c r="Z179" s="145">
        <v>4</v>
      </c>
      <c r="AA179" s="145">
        <v>4</v>
      </c>
      <c r="AB179" s="145">
        <v>4</v>
      </c>
      <c r="AC179" s="145">
        <v>4</v>
      </c>
      <c r="AD179" s="145">
        <v>4</v>
      </c>
      <c r="AE179" s="145">
        <v>4</v>
      </c>
      <c r="AF179" s="145">
        <v>3</v>
      </c>
      <c r="AG179" s="145">
        <v>5</v>
      </c>
      <c r="AH179" s="145">
        <v>5</v>
      </c>
      <c r="AI179" s="145">
        <v>5</v>
      </c>
      <c r="AJ179" s="145">
        <v>5</v>
      </c>
      <c r="AK179" s="145">
        <v>5</v>
      </c>
      <c r="AL179" s="145">
        <v>5</v>
      </c>
      <c r="AM179" s="145">
        <v>5</v>
      </c>
      <c r="AN179" s="145">
        <v>5</v>
      </c>
      <c r="AO179" s="145">
        <v>4</v>
      </c>
      <c r="AP179" s="145">
        <v>2</v>
      </c>
      <c r="AQ179" s="145">
        <v>5</v>
      </c>
      <c r="AR179" s="145" t="s">
        <v>935</v>
      </c>
    </row>
    <row r="180" spans="1:44" ht="13.2" x14ac:dyDescent="0.25">
      <c r="A180" s="7">
        <v>180</v>
      </c>
      <c r="B180" s="146">
        <v>43062.566882129628</v>
      </c>
      <c r="D180" s="145" t="s">
        <v>145</v>
      </c>
      <c r="E180" s="145" t="s">
        <v>705</v>
      </c>
      <c r="F180" s="145">
        <v>1</v>
      </c>
      <c r="G180" s="145">
        <v>1</v>
      </c>
      <c r="H180" s="145">
        <v>0</v>
      </c>
      <c r="I180" s="145">
        <v>1</v>
      </c>
      <c r="J180" s="145">
        <v>1</v>
      </c>
      <c r="K180" s="145">
        <v>1</v>
      </c>
      <c r="L180" s="145">
        <v>0</v>
      </c>
      <c r="M180" s="145">
        <v>0</v>
      </c>
      <c r="N180" s="145">
        <v>0</v>
      </c>
      <c r="O180" s="145">
        <v>0</v>
      </c>
      <c r="P180" s="145">
        <v>0</v>
      </c>
      <c r="Q180" s="145">
        <v>1</v>
      </c>
      <c r="R180" s="145">
        <v>1</v>
      </c>
      <c r="S180" s="145">
        <v>0</v>
      </c>
      <c r="T180" s="145">
        <v>4</v>
      </c>
      <c r="U180" s="145">
        <v>3</v>
      </c>
      <c r="V180" s="145">
        <v>4</v>
      </c>
      <c r="W180" s="145">
        <v>3</v>
      </c>
      <c r="X180" s="145">
        <v>3</v>
      </c>
      <c r="Y180" s="145">
        <v>3</v>
      </c>
      <c r="Z180" s="145">
        <v>3</v>
      </c>
      <c r="AA180" s="145">
        <v>2</v>
      </c>
      <c r="AB180" s="145">
        <v>2</v>
      </c>
      <c r="AC180" s="145">
        <v>4</v>
      </c>
      <c r="AD180" s="145">
        <v>5</v>
      </c>
      <c r="AE180" s="145">
        <v>5</v>
      </c>
      <c r="AF180" s="145">
        <v>3</v>
      </c>
      <c r="AG180" s="145">
        <v>4</v>
      </c>
      <c r="AH180" s="145">
        <v>5</v>
      </c>
      <c r="AI180" s="145">
        <v>5</v>
      </c>
      <c r="AJ180" s="145">
        <v>4</v>
      </c>
      <c r="AK180" s="145">
        <v>5</v>
      </c>
      <c r="AL180" s="145">
        <v>4</v>
      </c>
      <c r="AM180" s="145">
        <v>3</v>
      </c>
      <c r="AN180" s="145">
        <v>4</v>
      </c>
      <c r="AO180" s="145">
        <v>5</v>
      </c>
      <c r="AP180" s="145">
        <v>3</v>
      </c>
      <c r="AQ180" s="145">
        <v>5</v>
      </c>
      <c r="AR180" s="145" t="s">
        <v>936</v>
      </c>
    </row>
    <row r="181" spans="1:44" ht="13.2" x14ac:dyDescent="0.25">
      <c r="A181" s="7">
        <v>181</v>
      </c>
      <c r="B181" s="146">
        <v>43062.566892453702</v>
      </c>
      <c r="C181" s="145" t="s">
        <v>937</v>
      </c>
      <c r="D181" s="145" t="s">
        <v>152</v>
      </c>
      <c r="E181" s="145" t="s">
        <v>755</v>
      </c>
      <c r="F181" s="145">
        <v>1</v>
      </c>
      <c r="G181" s="145">
        <v>1</v>
      </c>
      <c r="H181" s="145">
        <v>1</v>
      </c>
      <c r="I181" s="145">
        <v>1</v>
      </c>
      <c r="J181" s="145">
        <v>1</v>
      </c>
      <c r="K181" s="145">
        <v>0</v>
      </c>
      <c r="L181" s="145">
        <v>0</v>
      </c>
      <c r="M181" s="145">
        <v>0</v>
      </c>
      <c r="N181" s="145">
        <v>1</v>
      </c>
      <c r="O181" s="145">
        <v>1</v>
      </c>
      <c r="P181" s="145">
        <v>1</v>
      </c>
      <c r="Q181" s="145">
        <v>0</v>
      </c>
      <c r="R181" s="145">
        <v>1</v>
      </c>
      <c r="S181" s="145">
        <v>1</v>
      </c>
      <c r="T181" s="145">
        <v>5</v>
      </c>
      <c r="U181" s="145">
        <v>4</v>
      </c>
      <c r="V181" s="145">
        <v>5</v>
      </c>
      <c r="W181" s="145">
        <v>5</v>
      </c>
      <c r="X181" s="145">
        <v>3</v>
      </c>
      <c r="Y181" s="145">
        <v>4</v>
      </c>
      <c r="Z181" s="145">
        <v>5</v>
      </c>
      <c r="AA181" s="145">
        <v>5</v>
      </c>
      <c r="AB181" s="145">
        <v>3</v>
      </c>
      <c r="AC181" s="145">
        <v>4</v>
      </c>
      <c r="AD181" s="145">
        <v>5</v>
      </c>
      <c r="AE181" s="145">
        <v>5</v>
      </c>
      <c r="AF181" s="145">
        <v>4</v>
      </c>
      <c r="AG181" s="145">
        <v>4</v>
      </c>
      <c r="AH181" s="145">
        <v>5</v>
      </c>
      <c r="AI181" s="145">
        <v>5</v>
      </c>
      <c r="AJ181" s="145">
        <v>5</v>
      </c>
      <c r="AK181" s="145">
        <v>4</v>
      </c>
      <c r="AL181" s="145">
        <v>4</v>
      </c>
      <c r="AM181" s="145">
        <v>4</v>
      </c>
      <c r="AN181" s="145">
        <v>4</v>
      </c>
      <c r="AO181" s="145">
        <v>4</v>
      </c>
      <c r="AP181" s="145">
        <v>5</v>
      </c>
      <c r="AQ181" s="145">
        <v>4</v>
      </c>
      <c r="AR181" s="145" t="s">
        <v>938</v>
      </c>
    </row>
    <row r="182" spans="1:44" ht="13.2" x14ac:dyDescent="0.25">
      <c r="A182" s="7">
        <v>182</v>
      </c>
      <c r="B182" s="146">
        <v>43062.56880724537</v>
      </c>
      <c r="C182" s="145" t="s">
        <v>939</v>
      </c>
      <c r="D182" s="145" t="s">
        <v>152</v>
      </c>
      <c r="E182" s="145" t="s">
        <v>755</v>
      </c>
      <c r="F182" s="145">
        <v>1</v>
      </c>
      <c r="G182" s="145">
        <v>1</v>
      </c>
      <c r="H182" s="145">
        <v>0</v>
      </c>
      <c r="I182" s="145">
        <v>1</v>
      </c>
      <c r="J182" s="145">
        <v>1</v>
      </c>
      <c r="K182" s="145">
        <v>1</v>
      </c>
      <c r="L182" s="145">
        <v>0</v>
      </c>
      <c r="M182" s="145">
        <v>0</v>
      </c>
      <c r="N182" s="145">
        <v>1</v>
      </c>
      <c r="O182" s="145">
        <v>1</v>
      </c>
      <c r="P182" s="145">
        <v>1</v>
      </c>
      <c r="Q182" s="145">
        <v>1</v>
      </c>
      <c r="R182" s="145">
        <v>1</v>
      </c>
      <c r="S182" s="145">
        <v>1</v>
      </c>
      <c r="T182" s="145">
        <v>3</v>
      </c>
      <c r="U182" s="145">
        <v>2</v>
      </c>
      <c r="V182" s="145">
        <v>3</v>
      </c>
      <c r="W182" s="145">
        <v>3</v>
      </c>
      <c r="X182" s="145">
        <v>4</v>
      </c>
      <c r="Y182" s="145">
        <v>4</v>
      </c>
      <c r="Z182" s="145">
        <v>3</v>
      </c>
      <c r="AA182" s="145">
        <v>3</v>
      </c>
      <c r="AB182" s="145">
        <v>4</v>
      </c>
      <c r="AC182" s="145">
        <v>3</v>
      </c>
      <c r="AD182" s="145">
        <v>3</v>
      </c>
      <c r="AE182" s="145">
        <v>4</v>
      </c>
      <c r="AF182" s="145">
        <v>3</v>
      </c>
      <c r="AG182" s="145">
        <v>4</v>
      </c>
      <c r="AH182" s="145">
        <v>4</v>
      </c>
      <c r="AI182" s="145">
        <v>3</v>
      </c>
      <c r="AJ182" s="145">
        <v>2</v>
      </c>
      <c r="AK182" s="145">
        <v>4</v>
      </c>
      <c r="AL182" s="145">
        <v>4</v>
      </c>
      <c r="AM182" s="145">
        <v>3</v>
      </c>
      <c r="AN182" s="145">
        <v>3</v>
      </c>
      <c r="AO182" s="145">
        <v>3</v>
      </c>
      <c r="AP182" s="145">
        <v>3</v>
      </c>
      <c r="AQ182" s="145">
        <v>4</v>
      </c>
      <c r="AR182" s="145" t="s">
        <v>940</v>
      </c>
    </row>
    <row r="183" spans="1:44" ht="13.2" x14ac:dyDescent="0.25">
      <c r="A183" s="7">
        <v>183</v>
      </c>
      <c r="B183" s="146">
        <v>43062.575304699072</v>
      </c>
      <c r="C183" s="145" t="s">
        <v>941</v>
      </c>
      <c r="D183" s="145" t="s">
        <v>152</v>
      </c>
      <c r="E183" s="145" t="s">
        <v>755</v>
      </c>
      <c r="F183" s="145">
        <v>1</v>
      </c>
      <c r="G183" s="145">
        <v>1</v>
      </c>
      <c r="H183" s="145">
        <v>0</v>
      </c>
      <c r="I183" s="145">
        <v>1</v>
      </c>
      <c r="J183" s="145">
        <v>0</v>
      </c>
      <c r="K183" s="145">
        <v>1</v>
      </c>
      <c r="L183" s="145">
        <v>0</v>
      </c>
      <c r="M183" s="145">
        <v>0</v>
      </c>
      <c r="N183" s="145">
        <v>0</v>
      </c>
      <c r="O183" s="145">
        <v>0</v>
      </c>
      <c r="P183" s="145">
        <v>0</v>
      </c>
      <c r="Q183" s="145">
        <v>0</v>
      </c>
      <c r="R183" s="145">
        <v>0</v>
      </c>
      <c r="S183" s="145">
        <v>0</v>
      </c>
      <c r="T183" s="145">
        <v>3</v>
      </c>
      <c r="U183" s="145">
        <v>4</v>
      </c>
      <c r="V183" s="145">
        <v>3</v>
      </c>
      <c r="W183" s="145">
        <v>3</v>
      </c>
      <c r="X183" s="145">
        <v>3</v>
      </c>
      <c r="Y183" s="145">
        <v>2</v>
      </c>
      <c r="Z183" s="145">
        <v>2</v>
      </c>
      <c r="AA183" s="145">
        <v>2</v>
      </c>
      <c r="AB183" s="145">
        <v>2</v>
      </c>
      <c r="AC183" s="145">
        <v>3</v>
      </c>
      <c r="AD183" s="145">
        <v>3</v>
      </c>
      <c r="AE183" s="145">
        <v>3</v>
      </c>
      <c r="AF183" s="145">
        <v>2</v>
      </c>
      <c r="AG183" s="145">
        <v>3</v>
      </c>
      <c r="AH183" s="145">
        <v>3</v>
      </c>
      <c r="AI183" s="145">
        <v>3</v>
      </c>
      <c r="AJ183" s="145">
        <v>3</v>
      </c>
      <c r="AK183" s="145">
        <v>2</v>
      </c>
      <c r="AL183" s="145">
        <v>3</v>
      </c>
      <c r="AM183" s="145">
        <v>2</v>
      </c>
      <c r="AN183" s="145">
        <v>3</v>
      </c>
      <c r="AO183" s="145">
        <v>2</v>
      </c>
      <c r="AP183" s="145">
        <v>2</v>
      </c>
      <c r="AQ183" s="145">
        <v>2</v>
      </c>
      <c r="AR183" s="145" t="s">
        <v>942</v>
      </c>
    </row>
    <row r="184" spans="1:44" ht="13.2" x14ac:dyDescent="0.25">
      <c r="A184" s="7">
        <v>184</v>
      </c>
      <c r="B184" s="146">
        <v>43062.576233715277</v>
      </c>
      <c r="C184" s="145" t="s">
        <v>943</v>
      </c>
      <c r="D184" s="145" t="s">
        <v>152</v>
      </c>
      <c r="E184" s="145" t="s">
        <v>755</v>
      </c>
      <c r="F184" s="145">
        <v>0</v>
      </c>
      <c r="G184" s="145">
        <v>1</v>
      </c>
      <c r="H184" s="145">
        <v>0</v>
      </c>
      <c r="I184" s="145">
        <v>0</v>
      </c>
      <c r="J184" s="145">
        <v>1</v>
      </c>
      <c r="K184" s="145">
        <v>0</v>
      </c>
      <c r="L184" s="145">
        <v>0</v>
      </c>
      <c r="M184" s="145">
        <v>0</v>
      </c>
      <c r="N184" s="145">
        <v>0</v>
      </c>
      <c r="O184" s="145">
        <v>0</v>
      </c>
      <c r="P184" s="145">
        <v>0</v>
      </c>
      <c r="Q184" s="145">
        <v>1</v>
      </c>
      <c r="R184" s="145">
        <v>0</v>
      </c>
      <c r="S184" s="145">
        <v>0</v>
      </c>
      <c r="T184" s="145">
        <v>3</v>
      </c>
      <c r="U184" s="145">
        <v>4</v>
      </c>
      <c r="V184" s="145">
        <v>5</v>
      </c>
      <c r="W184" s="145">
        <v>4</v>
      </c>
      <c r="X184" s="145">
        <v>4</v>
      </c>
      <c r="Y184" s="145">
        <v>4</v>
      </c>
      <c r="Z184" s="145">
        <v>4</v>
      </c>
      <c r="AA184" s="145">
        <v>1</v>
      </c>
      <c r="AB184" s="145">
        <v>2</v>
      </c>
      <c r="AC184" s="145">
        <v>3</v>
      </c>
      <c r="AD184" s="145">
        <v>2</v>
      </c>
      <c r="AE184" s="145">
        <v>5</v>
      </c>
      <c r="AF184" s="145">
        <v>4</v>
      </c>
      <c r="AG184" s="145">
        <v>4</v>
      </c>
      <c r="AH184" s="145">
        <v>2</v>
      </c>
      <c r="AI184" s="145">
        <v>3</v>
      </c>
      <c r="AJ184" s="145">
        <v>3</v>
      </c>
      <c r="AK184" s="145">
        <v>4</v>
      </c>
      <c r="AL184" s="145">
        <v>2</v>
      </c>
      <c r="AM184" s="145">
        <v>4</v>
      </c>
      <c r="AN184" s="145">
        <v>3</v>
      </c>
      <c r="AO184" s="145">
        <v>3</v>
      </c>
      <c r="AP184" s="145">
        <v>3</v>
      </c>
      <c r="AQ184" s="145">
        <v>3</v>
      </c>
      <c r="AR184" s="145" t="s">
        <v>944</v>
      </c>
    </row>
    <row r="185" spans="1:44" ht="13.2" x14ac:dyDescent="0.25">
      <c r="A185" s="7">
        <v>185</v>
      </c>
      <c r="B185" s="146">
        <v>43062.576910821765</v>
      </c>
      <c r="C185" s="145" t="s">
        <v>945</v>
      </c>
      <c r="D185" s="145" t="s">
        <v>145</v>
      </c>
      <c r="E185" s="145" t="s">
        <v>755</v>
      </c>
      <c r="F185" s="145">
        <v>1</v>
      </c>
      <c r="G185" s="145">
        <v>1</v>
      </c>
      <c r="H185" s="145">
        <v>0</v>
      </c>
      <c r="I185" s="145">
        <v>1</v>
      </c>
      <c r="J185" s="145">
        <v>1</v>
      </c>
      <c r="K185" s="145">
        <v>1</v>
      </c>
      <c r="L185" s="145">
        <v>1</v>
      </c>
      <c r="M185" s="145">
        <v>0</v>
      </c>
      <c r="N185" s="145">
        <v>0</v>
      </c>
      <c r="O185" s="145">
        <v>0</v>
      </c>
      <c r="P185" s="145">
        <v>0</v>
      </c>
      <c r="Q185" s="145">
        <v>0</v>
      </c>
      <c r="R185" s="145">
        <v>0</v>
      </c>
      <c r="S185" s="145">
        <v>0</v>
      </c>
      <c r="T185" s="145">
        <v>2</v>
      </c>
      <c r="U185" s="145">
        <v>4</v>
      </c>
      <c r="V185" s="145">
        <v>4</v>
      </c>
      <c r="W185" s="145">
        <v>3</v>
      </c>
      <c r="X185" s="145">
        <v>2</v>
      </c>
      <c r="Y185" s="145">
        <v>3</v>
      </c>
      <c r="Z185" s="145">
        <v>3</v>
      </c>
      <c r="AA185" s="145">
        <v>4</v>
      </c>
      <c r="AB185" s="145">
        <v>4</v>
      </c>
      <c r="AC185" s="145">
        <v>3</v>
      </c>
      <c r="AD185" s="145">
        <v>3</v>
      </c>
      <c r="AE185" s="145">
        <v>4</v>
      </c>
      <c r="AF185" s="145">
        <v>3</v>
      </c>
      <c r="AG185" s="145">
        <v>4</v>
      </c>
      <c r="AH185" s="145">
        <v>4</v>
      </c>
      <c r="AI185" s="145">
        <v>5</v>
      </c>
      <c r="AJ185" s="145">
        <v>4</v>
      </c>
      <c r="AK185" s="145">
        <v>3</v>
      </c>
      <c r="AL185" s="145">
        <v>4</v>
      </c>
      <c r="AM185" s="145">
        <v>3</v>
      </c>
      <c r="AN185" s="145">
        <v>2</v>
      </c>
      <c r="AO185" s="145">
        <v>2</v>
      </c>
      <c r="AP185" s="145">
        <v>2</v>
      </c>
      <c r="AQ185" s="145">
        <v>2</v>
      </c>
      <c r="AR185" s="145">
        <v>82389283140</v>
      </c>
    </row>
    <row r="186" spans="1:44" ht="13.2" x14ac:dyDescent="0.25">
      <c r="A186" s="7">
        <v>186</v>
      </c>
      <c r="B186" s="146">
        <v>43062.580812812499</v>
      </c>
      <c r="C186" s="145" t="s">
        <v>946</v>
      </c>
      <c r="D186" s="145" t="s">
        <v>145</v>
      </c>
      <c r="E186" s="145" t="s">
        <v>788</v>
      </c>
      <c r="F186" s="145">
        <v>1</v>
      </c>
      <c r="G186" s="145">
        <v>1</v>
      </c>
      <c r="H186" s="145">
        <v>0</v>
      </c>
      <c r="I186" s="145">
        <v>1</v>
      </c>
      <c r="J186" s="145">
        <v>1</v>
      </c>
      <c r="K186" s="145">
        <v>1</v>
      </c>
      <c r="L186" s="145">
        <v>1</v>
      </c>
      <c r="M186" s="145">
        <v>1</v>
      </c>
      <c r="N186" s="145">
        <v>1</v>
      </c>
      <c r="O186" s="145">
        <v>1</v>
      </c>
      <c r="P186" s="145">
        <v>1</v>
      </c>
      <c r="Q186" s="145">
        <v>1</v>
      </c>
      <c r="R186" s="145">
        <v>1</v>
      </c>
      <c r="S186" s="145">
        <v>0</v>
      </c>
      <c r="T186" s="145">
        <v>4</v>
      </c>
      <c r="U186" s="145">
        <v>5</v>
      </c>
      <c r="V186" s="145">
        <v>4</v>
      </c>
      <c r="W186" s="145">
        <v>5</v>
      </c>
      <c r="X186" s="145">
        <v>4</v>
      </c>
      <c r="Y186" s="145">
        <v>4</v>
      </c>
      <c r="Z186" s="145">
        <v>3</v>
      </c>
      <c r="AA186" s="145">
        <v>3</v>
      </c>
      <c r="AB186" s="145">
        <v>4</v>
      </c>
      <c r="AC186" s="145">
        <v>4</v>
      </c>
      <c r="AD186" s="145">
        <v>5</v>
      </c>
      <c r="AE186" s="145">
        <v>5</v>
      </c>
      <c r="AF186" s="145">
        <v>5</v>
      </c>
      <c r="AG186" s="145">
        <v>5</v>
      </c>
      <c r="AH186" s="145">
        <v>4</v>
      </c>
      <c r="AI186" s="145">
        <v>4</v>
      </c>
      <c r="AJ186" s="145">
        <v>5</v>
      </c>
      <c r="AK186" s="145">
        <v>5</v>
      </c>
      <c r="AL186" s="145">
        <v>3</v>
      </c>
      <c r="AM186" s="145">
        <v>4</v>
      </c>
      <c r="AN186" s="145">
        <v>3</v>
      </c>
      <c r="AO186" s="145">
        <v>3</v>
      </c>
      <c r="AP186" s="145">
        <v>3</v>
      </c>
      <c r="AQ186" s="145">
        <v>3</v>
      </c>
      <c r="AR186" s="145" t="s">
        <v>947</v>
      </c>
    </row>
    <row r="187" spans="1:44" ht="13.2" x14ac:dyDescent="0.25">
      <c r="A187" s="7">
        <v>187</v>
      </c>
      <c r="B187" s="146">
        <v>43062.581237743056</v>
      </c>
      <c r="C187" s="145" t="s">
        <v>948</v>
      </c>
      <c r="D187" s="145" t="s">
        <v>145</v>
      </c>
      <c r="E187" s="145" t="s">
        <v>755</v>
      </c>
      <c r="F187" s="145">
        <v>1</v>
      </c>
      <c r="G187" s="145">
        <v>1</v>
      </c>
      <c r="H187" s="145">
        <v>0</v>
      </c>
      <c r="I187" s="145">
        <v>1</v>
      </c>
      <c r="J187" s="145">
        <v>1</v>
      </c>
      <c r="K187" s="145">
        <v>1</v>
      </c>
      <c r="L187" s="145">
        <v>1</v>
      </c>
      <c r="M187" s="145">
        <v>1</v>
      </c>
      <c r="N187" s="145">
        <v>0</v>
      </c>
      <c r="O187" s="145">
        <v>1</v>
      </c>
      <c r="P187" s="145">
        <v>1</v>
      </c>
      <c r="Q187" s="145">
        <v>1</v>
      </c>
      <c r="R187" s="145">
        <v>1</v>
      </c>
      <c r="S187" s="145">
        <v>0</v>
      </c>
      <c r="T187" s="145">
        <v>4</v>
      </c>
      <c r="U187" s="145">
        <v>3</v>
      </c>
      <c r="V187" s="145">
        <v>4</v>
      </c>
      <c r="W187" s="145">
        <v>3</v>
      </c>
      <c r="X187" s="145">
        <v>3</v>
      </c>
      <c r="Y187" s="145">
        <v>3</v>
      </c>
      <c r="Z187" s="145">
        <v>3</v>
      </c>
      <c r="AA187" s="145">
        <v>2</v>
      </c>
      <c r="AB187" s="145">
        <v>4</v>
      </c>
      <c r="AC187" s="145">
        <v>4</v>
      </c>
      <c r="AD187" s="145">
        <v>4</v>
      </c>
      <c r="AE187" s="145">
        <v>4</v>
      </c>
      <c r="AF187" s="145">
        <v>5</v>
      </c>
      <c r="AG187" s="145">
        <v>4</v>
      </c>
      <c r="AH187" s="145">
        <v>4</v>
      </c>
      <c r="AI187" s="145">
        <v>4</v>
      </c>
      <c r="AJ187" s="145">
        <v>4</v>
      </c>
      <c r="AK187" s="145">
        <v>4</v>
      </c>
      <c r="AL187" s="145">
        <v>4</v>
      </c>
      <c r="AM187" s="145">
        <v>3</v>
      </c>
      <c r="AN187" s="145">
        <v>3</v>
      </c>
      <c r="AO187" s="145">
        <v>3</v>
      </c>
      <c r="AP187" s="145">
        <v>3</v>
      </c>
      <c r="AQ187" s="145">
        <v>4</v>
      </c>
      <c r="AR187" s="145" t="s">
        <v>949</v>
      </c>
    </row>
    <row r="188" spans="1:44" ht="13.2" x14ac:dyDescent="0.25">
      <c r="A188" s="7">
        <v>188</v>
      </c>
      <c r="B188" s="146">
        <v>43062.581445694443</v>
      </c>
      <c r="C188" s="145" t="s">
        <v>950</v>
      </c>
      <c r="D188" s="145" t="s">
        <v>152</v>
      </c>
      <c r="E188" s="145" t="s">
        <v>755</v>
      </c>
      <c r="F188" s="145">
        <v>1</v>
      </c>
      <c r="G188" s="145">
        <v>1</v>
      </c>
      <c r="H188" s="145">
        <v>1</v>
      </c>
      <c r="I188" s="145">
        <v>1</v>
      </c>
      <c r="J188" s="145">
        <v>1</v>
      </c>
      <c r="K188" s="145">
        <v>1</v>
      </c>
      <c r="L188" s="145">
        <v>1</v>
      </c>
      <c r="M188" s="145">
        <v>1</v>
      </c>
      <c r="N188" s="145">
        <v>1</v>
      </c>
      <c r="O188" s="145">
        <v>0</v>
      </c>
      <c r="P188" s="145">
        <v>0</v>
      </c>
      <c r="Q188" s="145">
        <v>1</v>
      </c>
      <c r="R188" s="145">
        <v>1</v>
      </c>
      <c r="S188" s="145">
        <v>0</v>
      </c>
      <c r="T188" s="145">
        <v>3</v>
      </c>
      <c r="U188" s="145">
        <v>4</v>
      </c>
      <c r="V188" s="145">
        <v>5</v>
      </c>
      <c r="W188" s="145">
        <v>3</v>
      </c>
      <c r="X188" s="145">
        <v>4</v>
      </c>
      <c r="Y188" s="145">
        <v>3</v>
      </c>
      <c r="Z188" s="145">
        <v>3</v>
      </c>
      <c r="AA188" s="145">
        <v>3</v>
      </c>
      <c r="AB188" s="145">
        <v>3</v>
      </c>
      <c r="AC188" s="145">
        <v>2</v>
      </c>
      <c r="AD188" s="145">
        <v>3</v>
      </c>
      <c r="AE188" s="145">
        <v>4</v>
      </c>
      <c r="AF188" s="145">
        <v>4</v>
      </c>
      <c r="AG188" s="145">
        <v>4</v>
      </c>
      <c r="AH188" s="145">
        <v>5</v>
      </c>
      <c r="AI188" s="145">
        <v>5</v>
      </c>
      <c r="AJ188" s="145">
        <v>4</v>
      </c>
      <c r="AK188" s="145">
        <v>5</v>
      </c>
      <c r="AL188" s="145">
        <v>4</v>
      </c>
      <c r="AM188" s="145">
        <v>4</v>
      </c>
      <c r="AN188" s="145">
        <v>5</v>
      </c>
      <c r="AO188" s="145">
        <v>4</v>
      </c>
      <c r="AP188" s="145">
        <v>4</v>
      </c>
      <c r="AQ188" s="145">
        <v>4</v>
      </c>
      <c r="AR188" s="145" t="s">
        <v>951</v>
      </c>
    </row>
    <row r="189" spans="1:44" ht="13.2" x14ac:dyDescent="0.25">
      <c r="A189" s="7">
        <v>189</v>
      </c>
      <c r="B189" s="146">
        <v>43062.581560439816</v>
      </c>
      <c r="C189" s="145" t="s">
        <v>952</v>
      </c>
      <c r="D189" s="145" t="s">
        <v>152</v>
      </c>
      <c r="E189" s="145" t="s">
        <v>776</v>
      </c>
      <c r="F189" s="145">
        <v>1</v>
      </c>
      <c r="G189" s="145">
        <v>1</v>
      </c>
      <c r="H189" s="145">
        <v>0</v>
      </c>
      <c r="I189" s="145">
        <v>1</v>
      </c>
      <c r="J189" s="145">
        <v>1</v>
      </c>
      <c r="K189" s="145">
        <v>1</v>
      </c>
      <c r="L189" s="145">
        <v>1</v>
      </c>
      <c r="M189" s="145">
        <v>1</v>
      </c>
      <c r="N189" s="145">
        <v>1</v>
      </c>
      <c r="O189" s="145">
        <v>1</v>
      </c>
      <c r="P189" s="145">
        <v>1</v>
      </c>
      <c r="Q189" s="145">
        <v>1</v>
      </c>
      <c r="R189" s="145">
        <v>1</v>
      </c>
      <c r="S189" s="145">
        <v>0</v>
      </c>
      <c r="T189" s="145">
        <v>5</v>
      </c>
      <c r="U189" s="145">
        <v>2</v>
      </c>
      <c r="V189" s="145">
        <v>4</v>
      </c>
      <c r="W189" s="145">
        <v>3</v>
      </c>
      <c r="X189" s="145">
        <v>4</v>
      </c>
      <c r="Y189" s="145">
        <v>3</v>
      </c>
      <c r="Z189" s="145">
        <v>4</v>
      </c>
      <c r="AA189" s="145">
        <v>3</v>
      </c>
      <c r="AB189" s="145">
        <v>4</v>
      </c>
      <c r="AC189" s="145">
        <v>5</v>
      </c>
      <c r="AD189" s="145">
        <v>4</v>
      </c>
      <c r="AE189" s="145">
        <v>5</v>
      </c>
      <c r="AF189" s="145">
        <v>3</v>
      </c>
      <c r="AG189" s="145">
        <v>3</v>
      </c>
      <c r="AH189" s="145">
        <v>3</v>
      </c>
      <c r="AI189" s="145">
        <v>5</v>
      </c>
      <c r="AJ189" s="145">
        <v>4</v>
      </c>
      <c r="AK189" s="145">
        <v>5</v>
      </c>
      <c r="AL189" s="145">
        <v>3</v>
      </c>
      <c r="AM189" s="145">
        <v>4</v>
      </c>
      <c r="AN189" s="145">
        <v>5</v>
      </c>
      <c r="AO189" s="145">
        <v>4</v>
      </c>
      <c r="AP189" s="145">
        <v>4</v>
      </c>
      <c r="AQ189" s="145">
        <v>5</v>
      </c>
      <c r="AR189" s="145">
        <v>81311590804</v>
      </c>
    </row>
    <row r="190" spans="1:44" ht="13.2" x14ac:dyDescent="0.25">
      <c r="A190" s="7">
        <v>190</v>
      </c>
      <c r="B190" s="146">
        <v>43062.582838206014</v>
      </c>
      <c r="C190" s="145" t="s">
        <v>953</v>
      </c>
      <c r="D190" s="145" t="s">
        <v>145</v>
      </c>
      <c r="E190" s="145" t="s">
        <v>755</v>
      </c>
      <c r="F190" s="145">
        <v>1</v>
      </c>
      <c r="G190" s="145">
        <v>1</v>
      </c>
      <c r="H190" s="145">
        <v>0</v>
      </c>
      <c r="I190" s="145">
        <v>1</v>
      </c>
      <c r="J190" s="145">
        <v>1</v>
      </c>
      <c r="K190" s="145">
        <v>1</v>
      </c>
      <c r="L190" s="145">
        <v>1</v>
      </c>
      <c r="M190" s="145">
        <v>1</v>
      </c>
      <c r="N190" s="145">
        <v>1</v>
      </c>
      <c r="O190" s="145">
        <v>0</v>
      </c>
      <c r="P190" s="145">
        <v>0</v>
      </c>
      <c r="Q190" s="145">
        <v>1</v>
      </c>
      <c r="R190" s="145">
        <v>1</v>
      </c>
      <c r="S190" s="145">
        <v>0</v>
      </c>
      <c r="T190" s="145">
        <v>3</v>
      </c>
      <c r="U190" s="145">
        <v>4</v>
      </c>
      <c r="V190" s="145">
        <v>4</v>
      </c>
      <c r="W190" s="145">
        <v>4</v>
      </c>
      <c r="X190" s="145">
        <v>4</v>
      </c>
      <c r="Y190" s="145">
        <v>4</v>
      </c>
      <c r="Z190" s="145">
        <v>4</v>
      </c>
      <c r="AA190" s="145">
        <v>3</v>
      </c>
      <c r="AB190" s="145">
        <v>4</v>
      </c>
      <c r="AC190" s="145">
        <v>5</v>
      </c>
      <c r="AD190" s="145">
        <v>4</v>
      </c>
      <c r="AE190" s="145">
        <v>4</v>
      </c>
      <c r="AF190" s="145">
        <v>4</v>
      </c>
      <c r="AG190" s="145">
        <v>4</v>
      </c>
      <c r="AH190" s="145">
        <v>4</v>
      </c>
      <c r="AI190" s="145">
        <v>4</v>
      </c>
      <c r="AJ190" s="145">
        <v>4</v>
      </c>
      <c r="AK190" s="145">
        <v>3</v>
      </c>
      <c r="AL190" s="145">
        <v>3</v>
      </c>
      <c r="AM190" s="145">
        <v>4</v>
      </c>
      <c r="AN190" s="145">
        <v>4</v>
      </c>
      <c r="AO190" s="145">
        <v>4</v>
      </c>
      <c r="AP190" s="145">
        <v>4</v>
      </c>
      <c r="AQ190" s="145">
        <v>3</v>
      </c>
      <c r="AR190" s="145" t="s">
        <v>954</v>
      </c>
    </row>
    <row r="191" spans="1:44" ht="13.2" x14ac:dyDescent="0.25">
      <c r="A191" s="7">
        <v>191</v>
      </c>
      <c r="B191" s="146">
        <v>43062.588656145832</v>
      </c>
      <c r="D191" s="145" t="s">
        <v>145</v>
      </c>
      <c r="E191" s="145" t="s">
        <v>755</v>
      </c>
      <c r="F191" s="145">
        <v>1</v>
      </c>
      <c r="G191" s="145">
        <v>1</v>
      </c>
      <c r="H191" s="145">
        <v>0</v>
      </c>
      <c r="I191" s="145">
        <v>1</v>
      </c>
      <c r="J191" s="145">
        <v>0</v>
      </c>
      <c r="K191" s="145">
        <v>1</v>
      </c>
      <c r="L191" s="145">
        <v>0</v>
      </c>
      <c r="M191" s="145">
        <v>0</v>
      </c>
      <c r="N191" s="145">
        <v>0</v>
      </c>
      <c r="O191" s="145">
        <v>0</v>
      </c>
      <c r="P191" s="145">
        <v>0</v>
      </c>
      <c r="Q191" s="145">
        <v>0</v>
      </c>
      <c r="R191" s="145">
        <v>0</v>
      </c>
      <c r="S191" s="145">
        <v>0</v>
      </c>
      <c r="T191" s="145">
        <v>4</v>
      </c>
      <c r="U191" s="145">
        <v>4</v>
      </c>
      <c r="V191" s="145">
        <v>4</v>
      </c>
      <c r="W191" s="145">
        <v>3</v>
      </c>
      <c r="X191" s="145">
        <v>3</v>
      </c>
      <c r="Y191" s="145">
        <v>4</v>
      </c>
      <c r="Z191" s="145">
        <v>3</v>
      </c>
      <c r="AA191" s="145">
        <v>3</v>
      </c>
      <c r="AB191" s="145">
        <v>4</v>
      </c>
      <c r="AC191" s="145">
        <v>3</v>
      </c>
      <c r="AD191" s="145">
        <v>4</v>
      </c>
      <c r="AE191" s="145">
        <v>3</v>
      </c>
      <c r="AF191" s="145">
        <v>3</v>
      </c>
      <c r="AG191" s="145">
        <v>3</v>
      </c>
      <c r="AH191" s="145">
        <v>3</v>
      </c>
      <c r="AI191" s="145">
        <v>4</v>
      </c>
      <c r="AJ191" s="145">
        <v>4</v>
      </c>
      <c r="AK191" s="145">
        <v>2</v>
      </c>
      <c r="AL191" s="145">
        <v>3</v>
      </c>
      <c r="AM191" s="145">
        <v>3</v>
      </c>
      <c r="AN191" s="145">
        <v>4</v>
      </c>
      <c r="AO191" s="145">
        <v>3</v>
      </c>
      <c r="AP191" s="145">
        <v>3</v>
      </c>
      <c r="AQ191" s="145">
        <v>3</v>
      </c>
      <c r="AR191" s="145">
        <v>82175978965</v>
      </c>
    </row>
    <row r="192" spans="1:44" ht="13.2" x14ac:dyDescent="0.25">
      <c r="A192" s="7">
        <v>192</v>
      </c>
      <c r="B192" s="146">
        <v>43062.590363634255</v>
      </c>
      <c r="C192" s="145" t="s">
        <v>955</v>
      </c>
      <c r="D192" s="145" t="s">
        <v>152</v>
      </c>
      <c r="E192" s="145" t="s">
        <v>755</v>
      </c>
      <c r="F192" s="145">
        <v>1</v>
      </c>
      <c r="G192" s="145">
        <v>1</v>
      </c>
      <c r="H192" s="145">
        <v>0</v>
      </c>
      <c r="I192" s="145">
        <v>1</v>
      </c>
      <c r="J192" s="145">
        <v>1</v>
      </c>
      <c r="K192" s="145">
        <v>0</v>
      </c>
      <c r="L192" s="145">
        <v>0</v>
      </c>
      <c r="M192" s="145">
        <v>1</v>
      </c>
      <c r="N192" s="145">
        <v>1</v>
      </c>
      <c r="O192" s="145">
        <v>1</v>
      </c>
      <c r="P192" s="145">
        <v>0</v>
      </c>
      <c r="Q192" s="145">
        <v>1</v>
      </c>
      <c r="R192" s="145">
        <v>0</v>
      </c>
      <c r="S192" s="145">
        <v>0</v>
      </c>
      <c r="T192" s="145">
        <v>4</v>
      </c>
      <c r="U192" s="145">
        <v>3</v>
      </c>
      <c r="V192" s="145">
        <v>4</v>
      </c>
      <c r="W192" s="145">
        <v>3</v>
      </c>
      <c r="X192" s="145">
        <v>3</v>
      </c>
      <c r="Y192" s="145">
        <v>3</v>
      </c>
      <c r="Z192" s="145">
        <v>3</v>
      </c>
      <c r="AA192" s="145">
        <v>3</v>
      </c>
      <c r="AB192" s="145">
        <v>3</v>
      </c>
      <c r="AC192" s="145">
        <v>3</v>
      </c>
      <c r="AD192" s="145">
        <v>4</v>
      </c>
      <c r="AE192" s="145">
        <v>4</v>
      </c>
      <c r="AF192" s="145">
        <v>3</v>
      </c>
      <c r="AG192" s="145">
        <v>3</v>
      </c>
      <c r="AH192" s="145">
        <v>3</v>
      </c>
      <c r="AI192" s="145">
        <v>3</v>
      </c>
      <c r="AJ192" s="145">
        <v>3</v>
      </c>
      <c r="AK192" s="145">
        <v>4</v>
      </c>
      <c r="AL192" s="145">
        <v>2</v>
      </c>
      <c r="AM192" s="145">
        <v>2</v>
      </c>
      <c r="AN192" s="145">
        <v>3</v>
      </c>
      <c r="AO192" s="145">
        <v>2</v>
      </c>
      <c r="AP192" s="145">
        <v>2</v>
      </c>
      <c r="AQ192" s="145">
        <v>3</v>
      </c>
      <c r="AR192" s="145">
        <v>85692138676</v>
      </c>
    </row>
    <row r="193" spans="1:44" ht="13.2" x14ac:dyDescent="0.25">
      <c r="A193" s="7">
        <v>193</v>
      </c>
      <c r="B193" s="146">
        <v>43062.591863263893</v>
      </c>
      <c r="D193" s="145" t="s">
        <v>152</v>
      </c>
      <c r="E193" s="145" t="s">
        <v>776</v>
      </c>
      <c r="F193" s="145">
        <v>1</v>
      </c>
      <c r="G193" s="145">
        <v>1</v>
      </c>
      <c r="H193" s="145">
        <v>0</v>
      </c>
      <c r="I193" s="145">
        <v>1</v>
      </c>
      <c r="J193" s="145">
        <v>1</v>
      </c>
      <c r="K193" s="145">
        <v>1</v>
      </c>
      <c r="L193" s="145">
        <v>1</v>
      </c>
      <c r="M193" s="145">
        <v>1</v>
      </c>
      <c r="N193" s="145">
        <v>1</v>
      </c>
      <c r="O193" s="145">
        <v>0</v>
      </c>
      <c r="P193" s="145">
        <v>1</v>
      </c>
      <c r="Q193" s="145">
        <v>1</v>
      </c>
      <c r="R193" s="145">
        <v>1</v>
      </c>
      <c r="S193" s="145">
        <v>0</v>
      </c>
      <c r="T193" s="145">
        <v>4</v>
      </c>
      <c r="U193" s="145">
        <v>3</v>
      </c>
      <c r="V193" s="145">
        <v>5</v>
      </c>
      <c r="W193" s="145">
        <v>5</v>
      </c>
      <c r="X193" s="145">
        <v>3</v>
      </c>
      <c r="Y193" s="145">
        <v>5</v>
      </c>
      <c r="Z193" s="145">
        <v>5</v>
      </c>
      <c r="AA193" s="145">
        <v>4</v>
      </c>
      <c r="AB193" s="145">
        <v>5</v>
      </c>
      <c r="AC193" s="145">
        <v>5</v>
      </c>
      <c r="AD193" s="145">
        <v>5</v>
      </c>
      <c r="AE193" s="145">
        <v>5</v>
      </c>
      <c r="AF193" s="145">
        <v>5</v>
      </c>
      <c r="AG193" s="145">
        <v>5</v>
      </c>
      <c r="AH193" s="145">
        <v>4</v>
      </c>
      <c r="AI193" s="145">
        <v>5</v>
      </c>
      <c r="AJ193" s="145">
        <v>4</v>
      </c>
      <c r="AK193" s="145">
        <v>5</v>
      </c>
      <c r="AL193" s="145">
        <v>4</v>
      </c>
      <c r="AM193" s="145">
        <v>4</v>
      </c>
      <c r="AN193" s="145">
        <v>4</v>
      </c>
      <c r="AO193" s="145">
        <v>4</v>
      </c>
      <c r="AP193" s="145">
        <v>5</v>
      </c>
      <c r="AQ193" s="145">
        <v>4</v>
      </c>
      <c r="AR193" s="145" t="s">
        <v>956</v>
      </c>
    </row>
    <row r="194" spans="1:44" ht="13.2" x14ac:dyDescent="0.25">
      <c r="A194" s="7">
        <v>194</v>
      </c>
      <c r="B194" s="146">
        <v>43062.597506168982</v>
      </c>
      <c r="C194" s="145" t="s">
        <v>957</v>
      </c>
      <c r="D194" s="145" t="s">
        <v>152</v>
      </c>
      <c r="E194" s="145" t="s">
        <v>705</v>
      </c>
      <c r="F194" s="145">
        <v>1</v>
      </c>
      <c r="G194" s="145">
        <v>1</v>
      </c>
      <c r="H194" s="145">
        <v>0</v>
      </c>
      <c r="I194" s="145">
        <v>1</v>
      </c>
      <c r="J194" s="145">
        <v>1</v>
      </c>
      <c r="K194" s="145">
        <v>1</v>
      </c>
      <c r="L194" s="145">
        <v>1</v>
      </c>
      <c r="M194" s="145">
        <v>1</v>
      </c>
      <c r="N194" s="145">
        <v>1</v>
      </c>
      <c r="O194" s="145">
        <v>1</v>
      </c>
      <c r="P194" s="145">
        <v>1</v>
      </c>
      <c r="Q194" s="145">
        <v>1</v>
      </c>
      <c r="R194" s="145">
        <v>1</v>
      </c>
      <c r="S194" s="145">
        <v>0</v>
      </c>
      <c r="T194" s="145">
        <v>3</v>
      </c>
      <c r="U194" s="145">
        <v>4</v>
      </c>
      <c r="V194" s="145">
        <v>4</v>
      </c>
      <c r="W194" s="145">
        <v>3</v>
      </c>
      <c r="X194" s="145">
        <v>4</v>
      </c>
      <c r="Y194" s="145">
        <v>4</v>
      </c>
      <c r="Z194" s="145">
        <v>4</v>
      </c>
      <c r="AA194" s="145">
        <v>4</v>
      </c>
      <c r="AB194" s="145">
        <v>4</v>
      </c>
      <c r="AC194" s="145">
        <v>5</v>
      </c>
      <c r="AD194" s="145">
        <v>5</v>
      </c>
      <c r="AE194" s="145">
        <v>5</v>
      </c>
      <c r="AF194" s="145">
        <v>4</v>
      </c>
      <c r="AG194" s="145">
        <v>4</v>
      </c>
      <c r="AH194" s="145">
        <v>4</v>
      </c>
      <c r="AI194" s="145">
        <v>5</v>
      </c>
      <c r="AJ194" s="145">
        <v>4</v>
      </c>
      <c r="AK194" s="145">
        <v>4</v>
      </c>
      <c r="AL194" s="145">
        <v>4</v>
      </c>
      <c r="AM194" s="145">
        <v>4</v>
      </c>
      <c r="AN194" s="145">
        <v>4</v>
      </c>
      <c r="AO194" s="145">
        <v>4</v>
      </c>
      <c r="AP194" s="145">
        <v>4</v>
      </c>
      <c r="AQ194" s="145">
        <v>4</v>
      </c>
      <c r="AR194" s="145" t="s">
        <v>958</v>
      </c>
    </row>
    <row r="195" spans="1:44" ht="13.2" x14ac:dyDescent="0.25">
      <c r="A195" s="7">
        <v>195</v>
      </c>
      <c r="B195" s="146">
        <v>43062.603250856482</v>
      </c>
      <c r="C195" s="145" t="s">
        <v>959</v>
      </c>
      <c r="D195" s="145" t="s">
        <v>152</v>
      </c>
      <c r="E195" s="145" t="s">
        <v>850</v>
      </c>
      <c r="F195" s="145">
        <v>1</v>
      </c>
      <c r="G195" s="145">
        <v>1</v>
      </c>
      <c r="H195" s="145">
        <v>1</v>
      </c>
      <c r="I195" s="145">
        <v>1</v>
      </c>
      <c r="J195" s="145">
        <v>1</v>
      </c>
      <c r="K195" s="145">
        <v>1</v>
      </c>
      <c r="L195" s="145">
        <v>0</v>
      </c>
      <c r="M195" s="145">
        <v>0</v>
      </c>
      <c r="N195" s="145">
        <v>0</v>
      </c>
      <c r="O195" s="145">
        <v>0</v>
      </c>
      <c r="P195" s="145">
        <v>1</v>
      </c>
      <c r="Q195" s="145">
        <v>1</v>
      </c>
      <c r="R195" s="145">
        <v>1</v>
      </c>
      <c r="S195" s="145">
        <v>0</v>
      </c>
      <c r="T195" s="145">
        <v>5</v>
      </c>
      <c r="U195" s="145">
        <v>4</v>
      </c>
      <c r="V195" s="145">
        <v>5</v>
      </c>
      <c r="W195" s="145">
        <v>4</v>
      </c>
      <c r="X195" s="145">
        <v>4</v>
      </c>
      <c r="Y195" s="145">
        <v>4</v>
      </c>
      <c r="Z195" s="145">
        <v>3</v>
      </c>
      <c r="AA195" s="145">
        <v>2</v>
      </c>
      <c r="AB195" s="145">
        <v>4</v>
      </c>
      <c r="AC195" s="145">
        <v>4</v>
      </c>
      <c r="AD195" s="145">
        <v>4</v>
      </c>
      <c r="AE195" s="145">
        <v>5</v>
      </c>
      <c r="AF195" s="145">
        <v>3</v>
      </c>
      <c r="AG195" s="145">
        <v>5</v>
      </c>
      <c r="AH195" s="145">
        <v>5</v>
      </c>
      <c r="AI195" s="145">
        <v>5</v>
      </c>
      <c r="AJ195" s="145">
        <v>3</v>
      </c>
      <c r="AK195" s="145">
        <v>5</v>
      </c>
      <c r="AL195" s="145">
        <v>4</v>
      </c>
      <c r="AM195" s="145">
        <v>4</v>
      </c>
      <c r="AN195" s="145">
        <v>4</v>
      </c>
      <c r="AO195" s="145">
        <v>4</v>
      </c>
      <c r="AP195" s="145">
        <v>4</v>
      </c>
      <c r="AQ195" s="145">
        <v>4</v>
      </c>
      <c r="AR195" s="145" t="s">
        <v>960</v>
      </c>
    </row>
    <row r="196" spans="1:44" ht="13.2" x14ac:dyDescent="0.25">
      <c r="A196" s="7">
        <v>196</v>
      </c>
      <c r="B196" s="146">
        <v>43062.607482407402</v>
      </c>
      <c r="C196" s="145" t="s">
        <v>961</v>
      </c>
      <c r="D196" s="145" t="s">
        <v>152</v>
      </c>
      <c r="E196" s="145" t="s">
        <v>755</v>
      </c>
      <c r="F196" s="145">
        <v>1</v>
      </c>
      <c r="G196" s="145">
        <v>0</v>
      </c>
      <c r="H196" s="145">
        <v>0</v>
      </c>
      <c r="I196" s="145">
        <v>1</v>
      </c>
      <c r="J196" s="145">
        <v>0</v>
      </c>
      <c r="K196" s="145">
        <v>1</v>
      </c>
      <c r="L196" s="145">
        <v>0</v>
      </c>
      <c r="M196" s="145">
        <v>1</v>
      </c>
      <c r="N196" s="145">
        <v>0</v>
      </c>
      <c r="O196" s="145">
        <v>1</v>
      </c>
      <c r="P196" s="145">
        <v>1</v>
      </c>
      <c r="Q196" s="145">
        <v>1</v>
      </c>
      <c r="R196" s="145">
        <v>1</v>
      </c>
      <c r="S196" s="145">
        <v>0</v>
      </c>
      <c r="T196" s="145">
        <v>4</v>
      </c>
      <c r="U196" s="145">
        <v>4</v>
      </c>
      <c r="V196" s="145">
        <v>4</v>
      </c>
      <c r="W196" s="145">
        <v>4</v>
      </c>
      <c r="X196" s="145">
        <v>3</v>
      </c>
      <c r="Y196" s="145">
        <v>3</v>
      </c>
      <c r="Z196" s="145">
        <v>4</v>
      </c>
      <c r="AA196" s="145">
        <v>3</v>
      </c>
      <c r="AB196" s="145">
        <v>3</v>
      </c>
      <c r="AC196" s="145">
        <v>3</v>
      </c>
      <c r="AD196" s="145">
        <v>4</v>
      </c>
      <c r="AE196" s="145">
        <v>4</v>
      </c>
      <c r="AF196" s="145">
        <v>4</v>
      </c>
      <c r="AG196" s="145">
        <v>5</v>
      </c>
      <c r="AH196" s="145">
        <v>4</v>
      </c>
      <c r="AI196" s="145">
        <v>4</v>
      </c>
      <c r="AJ196" s="145">
        <v>4</v>
      </c>
      <c r="AK196" s="145">
        <v>4</v>
      </c>
      <c r="AL196" s="145">
        <v>4</v>
      </c>
      <c r="AM196" s="145">
        <v>4</v>
      </c>
      <c r="AN196" s="145">
        <v>3</v>
      </c>
      <c r="AO196" s="145">
        <v>4</v>
      </c>
      <c r="AP196" s="145">
        <v>3</v>
      </c>
      <c r="AQ196" s="145">
        <v>3</v>
      </c>
      <c r="AR196" s="145">
        <v>85290515885</v>
      </c>
    </row>
    <row r="197" spans="1:44" ht="13.2" x14ac:dyDescent="0.25">
      <c r="A197" s="7">
        <v>197</v>
      </c>
      <c r="B197" s="146">
        <v>43062.617587939814</v>
      </c>
      <c r="C197" s="145" t="s">
        <v>962</v>
      </c>
      <c r="D197" s="145" t="s">
        <v>152</v>
      </c>
      <c r="E197" s="145" t="s">
        <v>776</v>
      </c>
      <c r="F197" s="145">
        <v>1</v>
      </c>
      <c r="G197" s="145">
        <v>1</v>
      </c>
      <c r="H197" s="145">
        <v>0</v>
      </c>
      <c r="I197" s="145">
        <v>1</v>
      </c>
      <c r="J197" s="145">
        <v>1</v>
      </c>
      <c r="K197" s="145">
        <v>0</v>
      </c>
      <c r="L197" s="145">
        <v>1</v>
      </c>
      <c r="M197" s="145">
        <v>1</v>
      </c>
      <c r="N197" s="145">
        <v>0</v>
      </c>
      <c r="O197" s="145">
        <v>0</v>
      </c>
      <c r="P197" s="145">
        <v>0</v>
      </c>
      <c r="Q197" s="145">
        <v>0</v>
      </c>
      <c r="R197" s="145">
        <v>0</v>
      </c>
      <c r="S197" s="145">
        <v>0</v>
      </c>
      <c r="T197" s="145">
        <v>4</v>
      </c>
      <c r="U197" s="145">
        <v>5</v>
      </c>
      <c r="V197" s="145">
        <v>5</v>
      </c>
      <c r="W197" s="145">
        <v>4</v>
      </c>
      <c r="X197" s="145">
        <v>2</v>
      </c>
      <c r="Y197" s="145">
        <v>3</v>
      </c>
      <c r="Z197" s="145">
        <v>2</v>
      </c>
      <c r="AA197" s="145">
        <v>3</v>
      </c>
      <c r="AB197" s="145">
        <v>3</v>
      </c>
      <c r="AC197" s="145">
        <v>4</v>
      </c>
      <c r="AD197" s="145">
        <v>5</v>
      </c>
      <c r="AE197" s="145">
        <v>5</v>
      </c>
      <c r="AF197" s="145">
        <v>4</v>
      </c>
      <c r="AG197" s="145">
        <v>4</v>
      </c>
      <c r="AH197" s="145">
        <v>4</v>
      </c>
      <c r="AI197" s="145">
        <v>5</v>
      </c>
      <c r="AJ197" s="145">
        <v>3</v>
      </c>
      <c r="AK197" s="145">
        <v>3</v>
      </c>
      <c r="AL197" s="145">
        <v>4</v>
      </c>
      <c r="AM197" s="145">
        <v>4</v>
      </c>
      <c r="AN197" s="145">
        <v>4</v>
      </c>
      <c r="AO197" s="145">
        <v>4</v>
      </c>
      <c r="AP197" s="145">
        <v>3</v>
      </c>
      <c r="AQ197" s="145">
        <v>5</v>
      </c>
      <c r="AR197" s="145" t="s">
        <v>963</v>
      </c>
    </row>
    <row r="198" spans="1:44" ht="13.2" x14ac:dyDescent="0.25">
      <c r="A198" s="7">
        <v>198</v>
      </c>
      <c r="B198" s="146">
        <v>43062.622213356481</v>
      </c>
      <c r="C198" s="145" t="s">
        <v>964</v>
      </c>
      <c r="D198" s="145" t="s">
        <v>152</v>
      </c>
      <c r="E198" s="145" t="s">
        <v>755</v>
      </c>
      <c r="F198" s="145">
        <v>1</v>
      </c>
      <c r="G198" s="145">
        <v>1</v>
      </c>
      <c r="H198" s="145">
        <v>0</v>
      </c>
      <c r="I198" s="145">
        <v>1</v>
      </c>
      <c r="J198" s="145">
        <v>1</v>
      </c>
      <c r="K198" s="145">
        <v>1</v>
      </c>
      <c r="L198" s="145">
        <v>1</v>
      </c>
      <c r="M198" s="145">
        <v>1</v>
      </c>
      <c r="N198" s="145">
        <v>1</v>
      </c>
      <c r="O198" s="145">
        <v>1</v>
      </c>
      <c r="P198" s="145">
        <v>1</v>
      </c>
      <c r="Q198" s="145">
        <v>1</v>
      </c>
      <c r="R198" s="145">
        <v>1</v>
      </c>
      <c r="S198" s="145">
        <v>1</v>
      </c>
      <c r="T198" s="145">
        <v>4</v>
      </c>
      <c r="U198" s="145">
        <v>5</v>
      </c>
      <c r="V198" s="145">
        <v>4</v>
      </c>
      <c r="W198" s="145">
        <v>5</v>
      </c>
      <c r="X198" s="145">
        <v>4</v>
      </c>
      <c r="Y198" s="145">
        <v>4</v>
      </c>
      <c r="Z198" s="145">
        <v>4</v>
      </c>
      <c r="AA198" s="145">
        <v>5</v>
      </c>
      <c r="AB198" s="145">
        <v>4</v>
      </c>
      <c r="AC198" s="145">
        <v>5</v>
      </c>
      <c r="AD198" s="145">
        <v>4</v>
      </c>
      <c r="AE198" s="145">
        <v>5</v>
      </c>
      <c r="AF198" s="145">
        <v>4</v>
      </c>
      <c r="AG198" s="145">
        <v>5</v>
      </c>
      <c r="AH198" s="145">
        <v>5</v>
      </c>
      <c r="AI198" s="145">
        <v>5</v>
      </c>
      <c r="AJ198" s="145">
        <v>5</v>
      </c>
      <c r="AK198" s="145">
        <v>5</v>
      </c>
      <c r="AL198" s="145">
        <v>5</v>
      </c>
      <c r="AM198" s="145">
        <v>3</v>
      </c>
      <c r="AN198" s="145">
        <v>4</v>
      </c>
      <c r="AO198" s="145">
        <v>5</v>
      </c>
      <c r="AP198" s="145">
        <v>4</v>
      </c>
      <c r="AQ198" s="145">
        <v>5</v>
      </c>
      <c r="AR198" s="145" t="s">
        <v>965</v>
      </c>
    </row>
    <row r="199" spans="1:44" ht="13.2" x14ac:dyDescent="0.25">
      <c r="A199" s="7">
        <v>199</v>
      </c>
      <c r="B199" s="146">
        <v>43062.646026898146</v>
      </c>
      <c r="C199" s="145" t="s">
        <v>966</v>
      </c>
      <c r="D199" s="145" t="s">
        <v>152</v>
      </c>
      <c r="E199" s="145" t="s">
        <v>755</v>
      </c>
      <c r="F199" s="145">
        <v>1</v>
      </c>
      <c r="G199" s="145">
        <v>1</v>
      </c>
      <c r="H199" s="145">
        <v>0</v>
      </c>
      <c r="I199" s="145">
        <v>1</v>
      </c>
      <c r="J199" s="145">
        <v>1</v>
      </c>
      <c r="K199" s="145">
        <v>1</v>
      </c>
      <c r="L199" s="145">
        <v>1</v>
      </c>
      <c r="M199" s="145">
        <v>1</v>
      </c>
      <c r="N199" s="145">
        <v>1</v>
      </c>
      <c r="O199" s="145">
        <v>1</v>
      </c>
      <c r="P199" s="145">
        <v>1</v>
      </c>
      <c r="Q199" s="145">
        <v>1</v>
      </c>
      <c r="R199" s="145">
        <v>0</v>
      </c>
      <c r="S199" s="145">
        <v>0</v>
      </c>
      <c r="T199" s="145">
        <v>2</v>
      </c>
      <c r="U199" s="145">
        <v>3</v>
      </c>
      <c r="V199" s="145">
        <v>5</v>
      </c>
      <c r="W199" s="145">
        <v>3</v>
      </c>
      <c r="X199" s="145">
        <v>3</v>
      </c>
      <c r="Y199" s="145">
        <v>5</v>
      </c>
      <c r="Z199" s="145">
        <v>3</v>
      </c>
      <c r="AA199" s="145">
        <v>3</v>
      </c>
      <c r="AB199" s="145">
        <v>5</v>
      </c>
      <c r="AC199" s="145">
        <v>3</v>
      </c>
      <c r="AD199" s="145">
        <v>5</v>
      </c>
      <c r="AE199" s="145">
        <v>4</v>
      </c>
      <c r="AF199" s="145">
        <v>4</v>
      </c>
      <c r="AG199" s="145">
        <v>4</v>
      </c>
      <c r="AH199" s="145">
        <v>5</v>
      </c>
      <c r="AI199" s="145">
        <v>4</v>
      </c>
      <c r="AJ199" s="145">
        <v>3</v>
      </c>
      <c r="AK199" s="145">
        <v>3</v>
      </c>
      <c r="AL199" s="145">
        <v>5</v>
      </c>
      <c r="AM199" s="145">
        <v>3</v>
      </c>
      <c r="AN199" s="145">
        <v>2</v>
      </c>
      <c r="AO199" s="145">
        <v>4</v>
      </c>
      <c r="AP199" s="145">
        <v>3</v>
      </c>
      <c r="AQ199" s="145">
        <v>5</v>
      </c>
      <c r="AR199" s="145" t="s">
        <v>967</v>
      </c>
    </row>
    <row r="200" spans="1:44" ht="13.2" x14ac:dyDescent="0.25">
      <c r="A200" s="7">
        <v>200</v>
      </c>
      <c r="B200" s="146">
        <v>43062.670881493061</v>
      </c>
      <c r="C200" s="145" t="s">
        <v>968</v>
      </c>
      <c r="D200" s="145" t="s">
        <v>152</v>
      </c>
      <c r="E200" s="145" t="s">
        <v>788</v>
      </c>
      <c r="F200" s="145">
        <v>1</v>
      </c>
      <c r="G200" s="145">
        <v>1</v>
      </c>
      <c r="H200" s="145">
        <v>0</v>
      </c>
      <c r="I200" s="145">
        <v>1</v>
      </c>
      <c r="J200" s="145">
        <v>1</v>
      </c>
      <c r="K200" s="145">
        <v>1</v>
      </c>
      <c r="L200" s="145">
        <v>0</v>
      </c>
      <c r="M200" s="145">
        <v>1</v>
      </c>
      <c r="N200" s="145">
        <v>1</v>
      </c>
      <c r="O200" s="145">
        <v>0</v>
      </c>
      <c r="P200" s="145">
        <v>1</v>
      </c>
      <c r="Q200" s="145">
        <v>1</v>
      </c>
      <c r="R200" s="145">
        <v>0</v>
      </c>
      <c r="S200" s="145">
        <v>0</v>
      </c>
      <c r="T200" s="145">
        <v>3</v>
      </c>
      <c r="U200" s="145">
        <v>4</v>
      </c>
      <c r="V200" s="145">
        <v>4</v>
      </c>
      <c r="W200" s="145">
        <v>4</v>
      </c>
      <c r="X200" s="145">
        <v>4</v>
      </c>
      <c r="Y200" s="145">
        <v>3</v>
      </c>
      <c r="Z200" s="145">
        <v>5</v>
      </c>
      <c r="AA200" s="145">
        <v>3</v>
      </c>
      <c r="AB200" s="145">
        <v>3</v>
      </c>
      <c r="AC200" s="145">
        <v>5</v>
      </c>
      <c r="AD200" s="145">
        <v>5</v>
      </c>
      <c r="AE200" s="145">
        <v>5</v>
      </c>
      <c r="AF200" s="145">
        <v>4</v>
      </c>
      <c r="AG200" s="145">
        <v>5</v>
      </c>
      <c r="AH200" s="145">
        <v>5</v>
      </c>
      <c r="AI200" s="145">
        <v>5</v>
      </c>
      <c r="AJ200" s="145">
        <v>5</v>
      </c>
      <c r="AK200" s="145">
        <v>5</v>
      </c>
      <c r="AL200" s="145">
        <v>4</v>
      </c>
      <c r="AM200" s="145">
        <v>3</v>
      </c>
      <c r="AN200" s="145">
        <v>4</v>
      </c>
      <c r="AO200" s="145">
        <v>4</v>
      </c>
      <c r="AP200" s="145">
        <v>4</v>
      </c>
      <c r="AQ200" s="145">
        <v>5</v>
      </c>
      <c r="AR200" s="145">
        <v>82329374305</v>
      </c>
    </row>
    <row r="201" spans="1:44" ht="13.2" x14ac:dyDescent="0.25">
      <c r="A201" s="7">
        <v>201</v>
      </c>
      <c r="B201" s="146">
        <v>43062.711720787032</v>
      </c>
      <c r="C201" s="145" t="s">
        <v>969</v>
      </c>
      <c r="D201" s="145" t="s">
        <v>145</v>
      </c>
      <c r="E201" s="145" t="s">
        <v>776</v>
      </c>
      <c r="F201" s="145">
        <v>1</v>
      </c>
      <c r="G201" s="145">
        <v>1</v>
      </c>
      <c r="H201" s="145">
        <v>0</v>
      </c>
      <c r="I201" s="145">
        <v>1</v>
      </c>
      <c r="J201" s="145">
        <v>1</v>
      </c>
      <c r="K201" s="145">
        <v>1</v>
      </c>
      <c r="L201" s="145">
        <v>1</v>
      </c>
      <c r="M201" s="145">
        <v>1</v>
      </c>
      <c r="N201" s="145">
        <v>0</v>
      </c>
      <c r="O201" s="145">
        <v>0</v>
      </c>
      <c r="P201" s="145">
        <v>0</v>
      </c>
      <c r="Q201" s="145">
        <v>1</v>
      </c>
      <c r="R201" s="145">
        <v>1</v>
      </c>
      <c r="S201" s="145">
        <v>0</v>
      </c>
      <c r="T201" s="145">
        <v>3</v>
      </c>
      <c r="U201" s="145">
        <v>3</v>
      </c>
      <c r="V201" s="145">
        <v>5</v>
      </c>
      <c r="W201" s="145">
        <v>3</v>
      </c>
      <c r="X201" s="145">
        <v>2</v>
      </c>
      <c r="Y201" s="145">
        <v>2</v>
      </c>
      <c r="Z201" s="145">
        <v>4</v>
      </c>
      <c r="AA201" s="145">
        <v>4</v>
      </c>
      <c r="AB201" s="145">
        <v>2</v>
      </c>
      <c r="AC201" s="145">
        <v>4</v>
      </c>
      <c r="AD201" s="145">
        <v>5</v>
      </c>
      <c r="AE201" s="145">
        <v>5</v>
      </c>
      <c r="AF201" s="145">
        <v>4</v>
      </c>
      <c r="AG201" s="145">
        <v>5</v>
      </c>
      <c r="AH201" s="145">
        <v>5</v>
      </c>
      <c r="AI201" s="145">
        <v>5</v>
      </c>
      <c r="AJ201" s="145">
        <v>4</v>
      </c>
      <c r="AK201" s="145">
        <v>3</v>
      </c>
      <c r="AL201" s="145">
        <v>3</v>
      </c>
      <c r="AM201" s="145">
        <v>5</v>
      </c>
      <c r="AN201" s="145">
        <v>4</v>
      </c>
      <c r="AO201" s="145">
        <v>3</v>
      </c>
      <c r="AP201" s="145">
        <v>3</v>
      </c>
      <c r="AQ201" s="145">
        <v>5</v>
      </c>
      <c r="AR201" s="145">
        <v>85883726422</v>
      </c>
    </row>
    <row r="202" spans="1:44" ht="13.2" x14ac:dyDescent="0.25">
      <c r="A202" s="7">
        <v>202</v>
      </c>
      <c r="B202" s="146">
        <v>43062.712156469905</v>
      </c>
      <c r="C202" s="145" t="s">
        <v>970</v>
      </c>
      <c r="D202" s="145" t="s">
        <v>152</v>
      </c>
      <c r="E202" s="145" t="s">
        <v>776</v>
      </c>
      <c r="F202" s="145">
        <v>1</v>
      </c>
      <c r="G202" s="145">
        <v>1</v>
      </c>
      <c r="H202" s="145">
        <v>0</v>
      </c>
      <c r="I202" s="145">
        <v>1</v>
      </c>
      <c r="J202" s="145">
        <v>1</v>
      </c>
      <c r="K202" s="145">
        <v>1</v>
      </c>
      <c r="L202" s="145">
        <v>1</v>
      </c>
      <c r="M202" s="145">
        <v>1</v>
      </c>
      <c r="N202" s="145">
        <v>1</v>
      </c>
      <c r="O202" s="145">
        <v>1</v>
      </c>
      <c r="P202" s="145">
        <v>0</v>
      </c>
      <c r="Q202" s="145">
        <v>1</v>
      </c>
      <c r="R202" s="145">
        <v>1</v>
      </c>
      <c r="S202" s="145">
        <v>0</v>
      </c>
      <c r="T202" s="145">
        <v>4</v>
      </c>
      <c r="U202" s="145">
        <v>4</v>
      </c>
      <c r="V202" s="145">
        <v>4</v>
      </c>
      <c r="W202" s="145">
        <v>4</v>
      </c>
      <c r="X202" s="145">
        <v>3</v>
      </c>
      <c r="Y202" s="145">
        <v>3</v>
      </c>
      <c r="Z202" s="145">
        <v>3</v>
      </c>
      <c r="AA202" s="145">
        <v>3</v>
      </c>
      <c r="AB202" s="145">
        <v>3</v>
      </c>
      <c r="AC202" s="145">
        <v>3</v>
      </c>
      <c r="AD202" s="145">
        <v>3</v>
      </c>
      <c r="AE202" s="145">
        <v>4</v>
      </c>
      <c r="AF202" s="145">
        <v>3</v>
      </c>
      <c r="AG202" s="145">
        <v>4</v>
      </c>
      <c r="AH202" s="145">
        <v>4</v>
      </c>
      <c r="AI202" s="145">
        <v>5</v>
      </c>
      <c r="AJ202" s="145">
        <v>3</v>
      </c>
      <c r="AK202" s="145">
        <v>3</v>
      </c>
      <c r="AL202" s="145">
        <v>3</v>
      </c>
      <c r="AM202" s="145">
        <v>4</v>
      </c>
      <c r="AN202" s="145">
        <v>4</v>
      </c>
      <c r="AO202" s="145">
        <v>4</v>
      </c>
      <c r="AP202" s="145">
        <v>4</v>
      </c>
      <c r="AQ202" s="145">
        <v>4</v>
      </c>
      <c r="AR202" s="145" t="s">
        <v>971</v>
      </c>
    </row>
    <row r="203" spans="1:44" ht="13.2" x14ac:dyDescent="0.25">
      <c r="A203" s="7">
        <v>203</v>
      </c>
      <c r="B203" s="146">
        <v>43062.717744733796</v>
      </c>
      <c r="C203" s="145" t="s">
        <v>972</v>
      </c>
      <c r="D203" s="145" t="s">
        <v>145</v>
      </c>
      <c r="E203" s="145" t="s">
        <v>776</v>
      </c>
      <c r="F203" s="145">
        <v>1</v>
      </c>
      <c r="G203" s="145">
        <v>1</v>
      </c>
      <c r="H203" s="145">
        <v>0</v>
      </c>
      <c r="I203" s="145">
        <v>1</v>
      </c>
      <c r="J203" s="145">
        <v>1</v>
      </c>
      <c r="K203" s="145">
        <v>1</v>
      </c>
      <c r="L203" s="145">
        <v>1</v>
      </c>
      <c r="M203" s="145">
        <v>1</v>
      </c>
      <c r="N203" s="145">
        <v>1</v>
      </c>
      <c r="O203" s="145">
        <v>1</v>
      </c>
      <c r="P203" s="145">
        <v>1</v>
      </c>
      <c r="Q203" s="145">
        <v>0</v>
      </c>
      <c r="R203" s="145">
        <v>1</v>
      </c>
      <c r="S203" s="145">
        <v>0</v>
      </c>
      <c r="T203" s="145">
        <v>4</v>
      </c>
      <c r="U203" s="145">
        <v>4</v>
      </c>
      <c r="V203" s="145">
        <v>4</v>
      </c>
      <c r="W203" s="145">
        <v>4</v>
      </c>
      <c r="X203" s="145">
        <v>3</v>
      </c>
      <c r="Y203" s="145">
        <v>4</v>
      </c>
      <c r="Z203" s="145">
        <v>4</v>
      </c>
      <c r="AA203" s="145">
        <v>4</v>
      </c>
      <c r="AB203" s="145">
        <v>3</v>
      </c>
      <c r="AC203" s="145">
        <v>3</v>
      </c>
      <c r="AD203" s="145">
        <v>4</v>
      </c>
      <c r="AE203" s="145">
        <v>5</v>
      </c>
      <c r="AF203" s="145">
        <v>3</v>
      </c>
      <c r="AG203" s="145">
        <v>3</v>
      </c>
      <c r="AH203" s="145">
        <v>3</v>
      </c>
      <c r="AI203" s="145">
        <v>4</v>
      </c>
      <c r="AJ203" s="145">
        <v>4</v>
      </c>
      <c r="AK203" s="145">
        <v>4</v>
      </c>
      <c r="AL203" s="145">
        <v>3</v>
      </c>
      <c r="AM203" s="145">
        <v>3</v>
      </c>
      <c r="AN203" s="145">
        <v>4</v>
      </c>
      <c r="AO203" s="145">
        <v>3</v>
      </c>
      <c r="AP203" s="145">
        <v>4</v>
      </c>
      <c r="AQ203" s="145">
        <v>5</v>
      </c>
      <c r="AR203" s="145" t="s">
        <v>973</v>
      </c>
    </row>
    <row r="204" spans="1:44" ht="13.2" x14ac:dyDescent="0.25">
      <c r="A204" s="7">
        <v>204</v>
      </c>
      <c r="B204" s="146">
        <v>43062.773598854168</v>
      </c>
      <c r="D204" s="145" t="s">
        <v>152</v>
      </c>
      <c r="E204" s="145" t="s">
        <v>776</v>
      </c>
      <c r="F204" s="145">
        <v>1</v>
      </c>
      <c r="G204" s="145">
        <v>1</v>
      </c>
      <c r="H204" s="145">
        <v>0</v>
      </c>
      <c r="I204" s="145">
        <v>1</v>
      </c>
      <c r="J204" s="145">
        <v>0</v>
      </c>
      <c r="K204" s="145">
        <v>1</v>
      </c>
      <c r="L204" s="145">
        <v>0</v>
      </c>
      <c r="M204" s="145">
        <v>0</v>
      </c>
      <c r="N204" s="145">
        <v>0</v>
      </c>
      <c r="O204" s="145">
        <v>0</v>
      </c>
      <c r="P204" s="145">
        <v>0</v>
      </c>
      <c r="Q204" s="145">
        <v>1</v>
      </c>
      <c r="R204" s="145">
        <v>0</v>
      </c>
      <c r="S204" s="145">
        <v>0</v>
      </c>
      <c r="T204" s="145">
        <v>3</v>
      </c>
      <c r="U204" s="145">
        <v>5</v>
      </c>
      <c r="V204" s="145">
        <v>4</v>
      </c>
      <c r="W204" s="145">
        <v>3</v>
      </c>
      <c r="X204" s="145">
        <v>2</v>
      </c>
      <c r="Y204" s="145">
        <v>2</v>
      </c>
      <c r="Z204" s="145">
        <v>3</v>
      </c>
      <c r="AA204" s="145">
        <v>3</v>
      </c>
      <c r="AB204" s="145">
        <v>5</v>
      </c>
      <c r="AC204" s="145">
        <v>3</v>
      </c>
      <c r="AD204" s="145">
        <v>4</v>
      </c>
      <c r="AE204" s="145">
        <v>5</v>
      </c>
      <c r="AF204" s="145">
        <v>3</v>
      </c>
      <c r="AG204" s="145">
        <v>3</v>
      </c>
      <c r="AH204" s="145">
        <v>2</v>
      </c>
      <c r="AI204" s="145">
        <v>4</v>
      </c>
      <c r="AJ204" s="145">
        <v>3</v>
      </c>
      <c r="AK204" s="145">
        <v>3</v>
      </c>
      <c r="AL204" s="145">
        <v>2</v>
      </c>
      <c r="AM204" s="145">
        <v>2</v>
      </c>
      <c r="AN204" s="145">
        <v>3</v>
      </c>
      <c r="AO204" s="145">
        <v>3</v>
      </c>
      <c r="AP204" s="145">
        <v>3</v>
      </c>
      <c r="AQ204" s="145">
        <v>4</v>
      </c>
      <c r="AR204" s="145" t="s">
        <v>974</v>
      </c>
    </row>
    <row r="205" spans="1:44" ht="13.2" x14ac:dyDescent="0.25">
      <c r="A205" s="7">
        <v>205</v>
      </c>
      <c r="B205" s="146">
        <v>43062.788823726849</v>
      </c>
      <c r="D205" s="145" t="s">
        <v>145</v>
      </c>
      <c r="E205" s="145" t="s">
        <v>776</v>
      </c>
      <c r="F205" s="145">
        <v>1</v>
      </c>
      <c r="G205" s="145">
        <v>1</v>
      </c>
      <c r="H205" s="145">
        <v>0</v>
      </c>
      <c r="I205" s="145">
        <v>1</v>
      </c>
      <c r="J205" s="145">
        <v>1</v>
      </c>
      <c r="K205" s="145">
        <v>1</v>
      </c>
      <c r="L205" s="145">
        <v>1</v>
      </c>
      <c r="M205" s="145">
        <v>1</v>
      </c>
      <c r="N205" s="145">
        <v>1</v>
      </c>
      <c r="O205" s="145">
        <v>0</v>
      </c>
      <c r="P205" s="145">
        <v>0</v>
      </c>
      <c r="Q205" s="145">
        <v>0</v>
      </c>
      <c r="R205" s="145">
        <v>1</v>
      </c>
      <c r="S205" s="145">
        <v>1</v>
      </c>
      <c r="T205" s="145">
        <v>5</v>
      </c>
      <c r="U205" s="145">
        <v>5</v>
      </c>
      <c r="V205" s="145">
        <v>5</v>
      </c>
      <c r="W205" s="145">
        <v>5</v>
      </c>
      <c r="X205" s="145">
        <v>3</v>
      </c>
      <c r="Y205" s="145">
        <v>5</v>
      </c>
      <c r="Z205" s="145">
        <v>5</v>
      </c>
      <c r="AA205" s="145">
        <v>3</v>
      </c>
      <c r="AB205" s="145">
        <v>5</v>
      </c>
      <c r="AC205" s="145">
        <v>3</v>
      </c>
      <c r="AD205" s="145">
        <v>3</v>
      </c>
      <c r="AE205" s="145">
        <v>3</v>
      </c>
      <c r="AF205" s="145">
        <v>3</v>
      </c>
      <c r="AG205" s="145">
        <v>3</v>
      </c>
      <c r="AH205" s="145">
        <v>5</v>
      </c>
      <c r="AI205" s="145">
        <v>5</v>
      </c>
      <c r="AJ205" s="145">
        <v>3</v>
      </c>
      <c r="AK205" s="145">
        <v>3</v>
      </c>
      <c r="AL205" s="145">
        <v>3</v>
      </c>
      <c r="AM205" s="145">
        <v>5</v>
      </c>
      <c r="AN205" s="145">
        <v>5</v>
      </c>
      <c r="AO205" s="145">
        <v>5</v>
      </c>
      <c r="AP205" s="145">
        <v>3</v>
      </c>
      <c r="AQ205" s="145">
        <v>5</v>
      </c>
      <c r="AR205" s="145" t="s">
        <v>975</v>
      </c>
    </row>
    <row r="206" spans="1:44" ht="13.2" x14ac:dyDescent="0.25">
      <c r="A206" s="7">
        <v>206</v>
      </c>
      <c r="B206" s="146">
        <v>43062.827085983794</v>
      </c>
      <c r="C206" s="145" t="s">
        <v>976</v>
      </c>
      <c r="D206" s="145" t="s">
        <v>152</v>
      </c>
      <c r="E206" s="145" t="s">
        <v>776</v>
      </c>
      <c r="F206" s="145">
        <v>1</v>
      </c>
      <c r="G206" s="145">
        <v>1</v>
      </c>
      <c r="H206" s="145">
        <v>0</v>
      </c>
      <c r="I206" s="145">
        <v>1</v>
      </c>
      <c r="J206" s="145">
        <v>0</v>
      </c>
      <c r="K206" s="145">
        <v>1</v>
      </c>
      <c r="L206" s="145">
        <v>0</v>
      </c>
      <c r="M206" s="145">
        <v>1</v>
      </c>
      <c r="N206" s="145">
        <v>1</v>
      </c>
      <c r="O206" s="145">
        <v>0</v>
      </c>
      <c r="P206" s="145">
        <v>0</v>
      </c>
      <c r="Q206" s="145">
        <v>1</v>
      </c>
      <c r="R206" s="145">
        <v>0</v>
      </c>
      <c r="S206" s="145">
        <v>0</v>
      </c>
      <c r="T206" s="145">
        <v>3</v>
      </c>
      <c r="U206" s="145">
        <v>4</v>
      </c>
      <c r="V206" s="145">
        <v>4</v>
      </c>
      <c r="W206" s="145">
        <v>3</v>
      </c>
      <c r="X206" s="145">
        <v>4</v>
      </c>
      <c r="Y206" s="145">
        <v>5</v>
      </c>
      <c r="Z206" s="145">
        <v>3</v>
      </c>
      <c r="AA206" s="145">
        <v>2</v>
      </c>
      <c r="AB206" s="145">
        <v>3</v>
      </c>
      <c r="AC206" s="145">
        <v>4</v>
      </c>
      <c r="AD206" s="145">
        <v>4</v>
      </c>
      <c r="AE206" s="145">
        <v>5</v>
      </c>
      <c r="AF206" s="145">
        <v>4</v>
      </c>
      <c r="AG206" s="145">
        <v>2</v>
      </c>
      <c r="AH206" s="145">
        <v>4</v>
      </c>
      <c r="AI206" s="145">
        <v>5</v>
      </c>
      <c r="AJ206" s="145">
        <v>4</v>
      </c>
      <c r="AK206" s="145">
        <v>4</v>
      </c>
      <c r="AL206" s="145">
        <v>3</v>
      </c>
      <c r="AM206" s="145">
        <v>3</v>
      </c>
      <c r="AN206" s="145">
        <v>3</v>
      </c>
      <c r="AO206" s="145">
        <v>2</v>
      </c>
      <c r="AP206" s="145">
        <v>2</v>
      </c>
      <c r="AQ206" s="145">
        <v>4</v>
      </c>
      <c r="AR206" s="145" t="s">
        <v>977</v>
      </c>
    </row>
    <row r="207" spans="1:44" ht="13.2" x14ac:dyDescent="0.25">
      <c r="A207" s="7">
        <v>207</v>
      </c>
      <c r="B207" s="146">
        <v>43062.86564398148</v>
      </c>
      <c r="D207" s="145" t="s">
        <v>145</v>
      </c>
      <c r="E207" s="145" t="s">
        <v>828</v>
      </c>
      <c r="F207" s="145">
        <v>1</v>
      </c>
      <c r="G207" s="145">
        <v>1</v>
      </c>
      <c r="H207" s="145">
        <v>0</v>
      </c>
      <c r="I207" s="145">
        <v>1</v>
      </c>
      <c r="J207" s="145">
        <v>0</v>
      </c>
      <c r="K207" s="145">
        <v>0</v>
      </c>
      <c r="L207" s="145">
        <v>0</v>
      </c>
      <c r="M207" s="145">
        <v>0</v>
      </c>
      <c r="N207" s="145">
        <v>0</v>
      </c>
      <c r="O207" s="145">
        <v>0</v>
      </c>
      <c r="P207" s="145">
        <v>0</v>
      </c>
      <c r="Q207" s="145">
        <v>0</v>
      </c>
      <c r="R207" s="145">
        <v>0</v>
      </c>
      <c r="S207" s="145">
        <v>0</v>
      </c>
      <c r="T207" s="145">
        <v>3</v>
      </c>
      <c r="U207" s="145">
        <v>4</v>
      </c>
      <c r="V207" s="145">
        <v>4</v>
      </c>
      <c r="W207" s="145">
        <v>4</v>
      </c>
      <c r="X207" s="145">
        <v>3</v>
      </c>
      <c r="Y207" s="145">
        <v>4</v>
      </c>
      <c r="Z207" s="145">
        <v>4</v>
      </c>
      <c r="AA207" s="145">
        <v>4</v>
      </c>
      <c r="AB207" s="145">
        <v>4</v>
      </c>
      <c r="AC207" s="145">
        <v>4</v>
      </c>
      <c r="AD207" s="145">
        <v>4</v>
      </c>
      <c r="AE207" s="145">
        <v>4</v>
      </c>
      <c r="AF207" s="145">
        <v>4</v>
      </c>
      <c r="AG207" s="145">
        <v>4</v>
      </c>
      <c r="AH207" s="145">
        <v>5</v>
      </c>
      <c r="AI207" s="145">
        <v>5</v>
      </c>
      <c r="AJ207" s="145">
        <v>4</v>
      </c>
      <c r="AK207" s="145">
        <v>4</v>
      </c>
      <c r="AL207" s="145">
        <v>4</v>
      </c>
      <c r="AM207" s="145">
        <v>4</v>
      </c>
      <c r="AN207" s="145">
        <v>4</v>
      </c>
      <c r="AO207" s="145">
        <v>4</v>
      </c>
      <c r="AP207" s="145">
        <v>4</v>
      </c>
      <c r="AQ207" s="145">
        <v>4</v>
      </c>
      <c r="AR207" s="145">
        <v>89512114286</v>
      </c>
    </row>
    <row r="208" spans="1:44" ht="13.2" x14ac:dyDescent="0.25">
      <c r="A208" s="7">
        <v>208</v>
      </c>
      <c r="B208" s="146">
        <v>43062.991084583336</v>
      </c>
      <c r="C208" s="145" t="s">
        <v>978</v>
      </c>
      <c r="D208" s="145" t="s">
        <v>152</v>
      </c>
      <c r="E208" s="145" t="s">
        <v>776</v>
      </c>
      <c r="F208" s="145">
        <v>1</v>
      </c>
      <c r="G208" s="145">
        <v>1</v>
      </c>
      <c r="H208" s="145">
        <v>1</v>
      </c>
      <c r="I208" s="145">
        <v>1</v>
      </c>
      <c r="J208" s="145">
        <v>1</v>
      </c>
      <c r="K208" s="145">
        <v>1</v>
      </c>
      <c r="L208" s="145">
        <v>1</v>
      </c>
      <c r="M208" s="145">
        <v>1</v>
      </c>
      <c r="N208" s="145">
        <v>1</v>
      </c>
      <c r="O208" s="145">
        <v>1</v>
      </c>
      <c r="P208" s="145">
        <v>1</v>
      </c>
      <c r="Q208" s="145">
        <v>1</v>
      </c>
      <c r="R208" s="145">
        <v>1</v>
      </c>
      <c r="S208" s="145">
        <v>0</v>
      </c>
      <c r="T208" s="145">
        <v>4</v>
      </c>
      <c r="U208" s="145">
        <v>4</v>
      </c>
      <c r="V208" s="145">
        <v>3</v>
      </c>
      <c r="W208" s="145">
        <v>3</v>
      </c>
      <c r="X208" s="145">
        <v>3</v>
      </c>
      <c r="Y208" s="145">
        <v>3</v>
      </c>
      <c r="Z208" s="145">
        <v>3</v>
      </c>
      <c r="AA208" s="145">
        <v>3</v>
      </c>
      <c r="AB208" s="145">
        <v>4</v>
      </c>
      <c r="AC208" s="145">
        <v>4</v>
      </c>
      <c r="AD208" s="145">
        <v>5</v>
      </c>
      <c r="AE208" s="145">
        <v>4</v>
      </c>
      <c r="AF208" s="145">
        <v>4</v>
      </c>
      <c r="AG208" s="145">
        <v>4</v>
      </c>
      <c r="AH208" s="145">
        <v>5</v>
      </c>
      <c r="AI208" s="145">
        <v>4</v>
      </c>
      <c r="AJ208" s="145">
        <v>3</v>
      </c>
      <c r="AK208" s="145">
        <v>5</v>
      </c>
      <c r="AL208" s="145">
        <v>3</v>
      </c>
      <c r="AM208" s="145">
        <v>4</v>
      </c>
      <c r="AN208" s="145">
        <v>3</v>
      </c>
      <c r="AO208" s="145">
        <v>4</v>
      </c>
      <c r="AP208" s="145">
        <v>4</v>
      </c>
      <c r="AQ208" s="145">
        <v>5</v>
      </c>
      <c r="AR208" s="145" t="s">
        <v>979</v>
      </c>
    </row>
    <row r="209" spans="1:44" ht="13.2" x14ac:dyDescent="0.25">
      <c r="A209" s="7">
        <v>209</v>
      </c>
      <c r="B209" s="146">
        <v>43062.991335717597</v>
      </c>
      <c r="C209" s="145" t="s">
        <v>980</v>
      </c>
      <c r="D209" s="145" t="s">
        <v>145</v>
      </c>
      <c r="E209" s="145" t="s">
        <v>776</v>
      </c>
      <c r="F209" s="145">
        <v>1</v>
      </c>
      <c r="G209" s="145">
        <v>1</v>
      </c>
      <c r="H209" s="145">
        <v>0</v>
      </c>
      <c r="I209" s="145">
        <v>1</v>
      </c>
      <c r="J209" s="145">
        <v>1</v>
      </c>
      <c r="K209" s="145">
        <v>1</v>
      </c>
      <c r="L209" s="145">
        <v>1</v>
      </c>
      <c r="M209" s="145">
        <v>1</v>
      </c>
      <c r="N209" s="145">
        <v>1</v>
      </c>
      <c r="O209" s="145">
        <v>0</v>
      </c>
      <c r="P209" s="145">
        <v>1</v>
      </c>
      <c r="Q209" s="145">
        <v>1</v>
      </c>
      <c r="R209" s="145">
        <v>0</v>
      </c>
      <c r="S209" s="145">
        <v>0</v>
      </c>
      <c r="T209" s="145">
        <v>3</v>
      </c>
      <c r="U209" s="145">
        <v>3</v>
      </c>
      <c r="V209" s="145">
        <v>3</v>
      </c>
      <c r="W209" s="145">
        <v>3</v>
      </c>
      <c r="X209" s="145">
        <v>2</v>
      </c>
      <c r="Y209" s="145">
        <v>3</v>
      </c>
      <c r="Z209" s="145">
        <v>2</v>
      </c>
      <c r="AA209" s="145">
        <v>2</v>
      </c>
      <c r="AB209" s="145">
        <v>3</v>
      </c>
      <c r="AC209" s="145">
        <v>3</v>
      </c>
      <c r="AD209" s="145">
        <v>5</v>
      </c>
      <c r="AE209" s="145">
        <v>4</v>
      </c>
      <c r="AF209" s="145">
        <v>4</v>
      </c>
      <c r="AG209" s="145">
        <v>4</v>
      </c>
      <c r="AH209" s="145">
        <v>3</v>
      </c>
      <c r="AI209" s="145">
        <v>3</v>
      </c>
      <c r="AJ209" s="145">
        <v>2</v>
      </c>
      <c r="AK209" s="145">
        <v>4</v>
      </c>
      <c r="AL209" s="145">
        <v>3</v>
      </c>
      <c r="AM209" s="145">
        <v>3</v>
      </c>
      <c r="AN209" s="145">
        <v>2</v>
      </c>
      <c r="AO209" s="145">
        <v>3</v>
      </c>
      <c r="AP209" s="145">
        <v>2</v>
      </c>
      <c r="AQ209" s="145">
        <v>4</v>
      </c>
      <c r="AR209" s="145">
        <v>81315245252</v>
      </c>
    </row>
    <row r="210" spans="1:44" ht="13.2" x14ac:dyDescent="0.25">
      <c r="A210" s="7">
        <v>210</v>
      </c>
      <c r="B210" s="146">
        <v>43062.99212461806</v>
      </c>
      <c r="C210" s="145" t="s">
        <v>981</v>
      </c>
      <c r="D210" s="145" t="s">
        <v>145</v>
      </c>
      <c r="E210" s="145" t="s">
        <v>776</v>
      </c>
      <c r="F210" s="145">
        <v>1</v>
      </c>
      <c r="G210" s="145">
        <v>1</v>
      </c>
      <c r="H210" s="145">
        <v>0</v>
      </c>
      <c r="I210" s="145">
        <v>1</v>
      </c>
      <c r="J210" s="145">
        <v>1</v>
      </c>
      <c r="K210" s="145">
        <v>1</v>
      </c>
      <c r="L210" s="145">
        <v>1</v>
      </c>
      <c r="M210" s="145">
        <v>1</v>
      </c>
      <c r="N210" s="145">
        <v>1</v>
      </c>
      <c r="O210" s="145">
        <v>1</v>
      </c>
      <c r="P210" s="145">
        <v>1</v>
      </c>
      <c r="Q210" s="145">
        <v>1</v>
      </c>
      <c r="R210" s="145">
        <v>1</v>
      </c>
      <c r="S210" s="145">
        <v>0</v>
      </c>
      <c r="T210" s="145">
        <v>3</v>
      </c>
      <c r="U210" s="145">
        <v>2</v>
      </c>
      <c r="V210" s="145">
        <v>3</v>
      </c>
      <c r="W210" s="145">
        <v>3</v>
      </c>
      <c r="X210" s="145">
        <v>2</v>
      </c>
      <c r="Y210" s="145">
        <v>3</v>
      </c>
      <c r="Z210" s="145">
        <v>3</v>
      </c>
      <c r="AA210" s="145">
        <v>3</v>
      </c>
      <c r="AB210" s="145">
        <v>4</v>
      </c>
      <c r="AC210" s="145">
        <v>3</v>
      </c>
      <c r="AD210" s="145">
        <v>3</v>
      </c>
      <c r="AE210" s="145">
        <v>4</v>
      </c>
      <c r="AF210" s="145">
        <v>2</v>
      </c>
      <c r="AG210" s="145">
        <v>5</v>
      </c>
      <c r="AH210" s="145">
        <v>5</v>
      </c>
      <c r="AI210" s="145">
        <v>5</v>
      </c>
      <c r="AJ210" s="145">
        <v>4</v>
      </c>
      <c r="AK210" s="145">
        <v>3</v>
      </c>
      <c r="AL210" s="145">
        <v>4</v>
      </c>
      <c r="AM210" s="145">
        <v>3</v>
      </c>
      <c r="AN210" s="145">
        <v>2</v>
      </c>
      <c r="AO210" s="145">
        <v>2</v>
      </c>
      <c r="AP210" s="145">
        <v>3</v>
      </c>
      <c r="AQ210" s="145">
        <v>4</v>
      </c>
      <c r="AR210" s="145" t="s">
        <v>982</v>
      </c>
    </row>
    <row r="211" spans="1:44" ht="13.2" x14ac:dyDescent="0.25">
      <c r="A211" s="7">
        <v>211</v>
      </c>
      <c r="B211" s="146">
        <v>43062.992758101856</v>
      </c>
      <c r="C211" s="145" t="s">
        <v>983</v>
      </c>
      <c r="D211" s="145" t="s">
        <v>152</v>
      </c>
      <c r="E211" s="145" t="s">
        <v>776</v>
      </c>
      <c r="F211" s="145">
        <v>1</v>
      </c>
      <c r="G211" s="145">
        <v>1</v>
      </c>
      <c r="H211" s="145">
        <v>1</v>
      </c>
      <c r="I211" s="145">
        <v>1</v>
      </c>
      <c r="J211" s="145">
        <v>1</v>
      </c>
      <c r="K211" s="145">
        <v>1</v>
      </c>
      <c r="L211" s="145">
        <v>1</v>
      </c>
      <c r="M211" s="145">
        <v>1</v>
      </c>
      <c r="N211" s="145">
        <v>1</v>
      </c>
      <c r="O211" s="145">
        <v>1</v>
      </c>
      <c r="P211" s="145">
        <v>1</v>
      </c>
      <c r="Q211" s="145">
        <v>1</v>
      </c>
      <c r="R211" s="145">
        <v>1</v>
      </c>
      <c r="S211" s="145">
        <v>0</v>
      </c>
      <c r="T211" s="145">
        <v>2</v>
      </c>
      <c r="U211" s="145">
        <v>3</v>
      </c>
      <c r="V211" s="145">
        <v>4</v>
      </c>
      <c r="W211" s="145">
        <v>3</v>
      </c>
      <c r="X211" s="145">
        <v>4</v>
      </c>
      <c r="Y211" s="145">
        <v>3</v>
      </c>
      <c r="Z211" s="145">
        <v>1</v>
      </c>
      <c r="AA211" s="145">
        <v>4</v>
      </c>
      <c r="AB211" s="145">
        <v>4</v>
      </c>
      <c r="AC211" s="145">
        <v>4</v>
      </c>
      <c r="AD211" s="145">
        <v>4</v>
      </c>
      <c r="AE211" s="145">
        <v>4</v>
      </c>
      <c r="AF211" s="145">
        <v>3</v>
      </c>
      <c r="AG211" s="145">
        <v>5</v>
      </c>
      <c r="AH211" s="145">
        <v>3</v>
      </c>
      <c r="AI211" s="145">
        <v>4</v>
      </c>
      <c r="AJ211" s="145">
        <v>3</v>
      </c>
      <c r="AK211" s="145">
        <v>4</v>
      </c>
      <c r="AL211" s="145">
        <v>4</v>
      </c>
      <c r="AM211" s="145">
        <v>2</v>
      </c>
      <c r="AN211" s="145">
        <v>2</v>
      </c>
      <c r="AO211" s="145">
        <v>3</v>
      </c>
      <c r="AP211" s="145">
        <v>3</v>
      </c>
      <c r="AQ211" s="145">
        <v>4</v>
      </c>
      <c r="AR211" s="145" t="s">
        <v>984</v>
      </c>
    </row>
    <row r="212" spans="1:44" ht="13.2" x14ac:dyDescent="0.25">
      <c r="A212" s="7">
        <v>212</v>
      </c>
      <c r="B212" s="146">
        <v>43062.993471574075</v>
      </c>
      <c r="C212" s="145" t="s">
        <v>985</v>
      </c>
      <c r="D212" s="145" t="s">
        <v>152</v>
      </c>
      <c r="E212" s="145" t="s">
        <v>776</v>
      </c>
      <c r="F212" s="145">
        <v>1</v>
      </c>
      <c r="G212" s="145">
        <v>1</v>
      </c>
      <c r="H212" s="145">
        <v>1</v>
      </c>
      <c r="I212" s="145">
        <v>1</v>
      </c>
      <c r="J212" s="145">
        <v>1</v>
      </c>
      <c r="K212" s="145">
        <v>1</v>
      </c>
      <c r="L212" s="145">
        <v>1</v>
      </c>
      <c r="M212" s="145">
        <v>1</v>
      </c>
      <c r="N212" s="145">
        <v>1</v>
      </c>
      <c r="O212" s="145">
        <v>0</v>
      </c>
      <c r="P212" s="145">
        <v>1</v>
      </c>
      <c r="Q212" s="145">
        <v>0</v>
      </c>
      <c r="R212" s="145">
        <v>1</v>
      </c>
      <c r="S212" s="145">
        <v>0</v>
      </c>
      <c r="T212" s="145">
        <v>1</v>
      </c>
      <c r="U212" s="145">
        <v>3</v>
      </c>
      <c r="V212" s="145">
        <v>2</v>
      </c>
      <c r="W212" s="145">
        <v>3</v>
      </c>
      <c r="X212" s="145">
        <v>1</v>
      </c>
      <c r="Y212" s="145">
        <v>4</v>
      </c>
      <c r="Z212" s="145">
        <v>1</v>
      </c>
      <c r="AA212" s="145">
        <v>2</v>
      </c>
      <c r="AB212" s="145">
        <v>3</v>
      </c>
      <c r="AC212" s="145">
        <v>2</v>
      </c>
      <c r="AD212" s="145">
        <v>4</v>
      </c>
      <c r="AE212" s="145">
        <v>5</v>
      </c>
      <c r="AF212" s="145">
        <v>3</v>
      </c>
      <c r="AG212" s="145">
        <v>3</v>
      </c>
      <c r="AH212" s="145">
        <v>4</v>
      </c>
      <c r="AI212" s="145">
        <v>5</v>
      </c>
      <c r="AJ212" s="145">
        <v>2</v>
      </c>
      <c r="AK212" s="145">
        <v>1</v>
      </c>
      <c r="AL212" s="145">
        <v>2</v>
      </c>
      <c r="AM212" s="145">
        <v>2</v>
      </c>
      <c r="AN212" s="145">
        <v>1</v>
      </c>
      <c r="AO212" s="145">
        <v>1</v>
      </c>
      <c r="AP212" s="145">
        <v>3</v>
      </c>
      <c r="AQ212" s="145">
        <v>5</v>
      </c>
      <c r="AR212" s="145" t="s">
        <v>986</v>
      </c>
    </row>
    <row r="213" spans="1:44" ht="13.2" x14ac:dyDescent="0.25">
      <c r="A213" s="7">
        <v>213</v>
      </c>
      <c r="B213" s="146">
        <v>43062.995699583334</v>
      </c>
      <c r="D213" s="145" t="s">
        <v>145</v>
      </c>
      <c r="E213" s="145" t="s">
        <v>776</v>
      </c>
      <c r="F213" s="145">
        <v>1</v>
      </c>
      <c r="G213" s="145">
        <v>1</v>
      </c>
      <c r="H213" s="145">
        <v>1</v>
      </c>
      <c r="I213" s="145">
        <v>1</v>
      </c>
      <c r="J213" s="145">
        <v>1</v>
      </c>
      <c r="K213" s="145">
        <v>1</v>
      </c>
      <c r="L213" s="145">
        <v>1</v>
      </c>
      <c r="M213" s="145">
        <v>1</v>
      </c>
      <c r="N213" s="145">
        <v>1</v>
      </c>
      <c r="O213" s="145">
        <v>1</v>
      </c>
      <c r="P213" s="145">
        <v>1</v>
      </c>
      <c r="Q213" s="145">
        <v>1</v>
      </c>
      <c r="R213" s="145">
        <v>1</v>
      </c>
      <c r="S213" s="145">
        <v>0</v>
      </c>
      <c r="T213" s="145">
        <v>4</v>
      </c>
      <c r="U213" s="145">
        <v>2</v>
      </c>
      <c r="V213" s="145">
        <v>4</v>
      </c>
      <c r="W213" s="145">
        <v>3</v>
      </c>
      <c r="X213" s="145">
        <v>4</v>
      </c>
      <c r="Y213" s="145">
        <v>4</v>
      </c>
      <c r="Z213" s="145">
        <v>4</v>
      </c>
      <c r="AA213" s="145">
        <v>4</v>
      </c>
      <c r="AB213" s="145">
        <v>3</v>
      </c>
      <c r="AC213" s="145">
        <v>4</v>
      </c>
      <c r="AD213" s="145">
        <v>5</v>
      </c>
      <c r="AE213" s="145">
        <v>5</v>
      </c>
      <c r="AF213" s="145">
        <v>4</v>
      </c>
      <c r="AG213" s="145">
        <v>4</v>
      </c>
      <c r="AH213" s="145">
        <v>4</v>
      </c>
      <c r="AI213" s="145">
        <v>5</v>
      </c>
      <c r="AJ213" s="145">
        <v>4</v>
      </c>
      <c r="AK213" s="145">
        <v>4</v>
      </c>
      <c r="AL213" s="145">
        <v>4</v>
      </c>
      <c r="AM213" s="145">
        <v>3</v>
      </c>
      <c r="AN213" s="145">
        <v>4</v>
      </c>
      <c r="AO213" s="145">
        <v>4</v>
      </c>
      <c r="AP213" s="145">
        <v>3</v>
      </c>
      <c r="AQ213" s="145">
        <v>3</v>
      </c>
      <c r="AR213" s="145">
        <v>81804244902</v>
      </c>
    </row>
    <row r="214" spans="1:44" ht="13.2" x14ac:dyDescent="0.25">
      <c r="A214" s="7">
        <v>214</v>
      </c>
      <c r="B214" s="146">
        <v>43062.997404861111</v>
      </c>
      <c r="C214" s="145" t="s">
        <v>987</v>
      </c>
      <c r="D214" s="145" t="s">
        <v>152</v>
      </c>
      <c r="E214" s="145" t="s">
        <v>776</v>
      </c>
      <c r="F214" s="145">
        <v>1</v>
      </c>
      <c r="G214" s="145">
        <v>0</v>
      </c>
      <c r="H214" s="145">
        <v>1</v>
      </c>
      <c r="I214" s="145">
        <v>1</v>
      </c>
      <c r="J214" s="145">
        <v>0</v>
      </c>
      <c r="K214" s="145">
        <v>1</v>
      </c>
      <c r="L214" s="145">
        <v>1</v>
      </c>
      <c r="M214" s="145">
        <v>1</v>
      </c>
      <c r="N214" s="145">
        <v>0</v>
      </c>
      <c r="O214" s="145">
        <v>0</v>
      </c>
      <c r="P214" s="145">
        <v>0</v>
      </c>
      <c r="Q214" s="145">
        <v>1</v>
      </c>
      <c r="R214" s="145">
        <v>1</v>
      </c>
      <c r="S214" s="145">
        <v>0</v>
      </c>
      <c r="T214" s="145">
        <v>3</v>
      </c>
      <c r="U214" s="145">
        <v>4</v>
      </c>
      <c r="V214" s="145">
        <v>4</v>
      </c>
      <c r="W214" s="145">
        <v>4</v>
      </c>
      <c r="X214" s="145">
        <v>2</v>
      </c>
      <c r="Y214" s="145">
        <v>3</v>
      </c>
      <c r="Z214" s="145">
        <v>3</v>
      </c>
      <c r="AA214" s="145">
        <v>3</v>
      </c>
      <c r="AB214" s="145">
        <v>3</v>
      </c>
      <c r="AC214" s="145">
        <v>3</v>
      </c>
      <c r="AD214" s="145">
        <v>4</v>
      </c>
      <c r="AE214" s="145">
        <v>4</v>
      </c>
      <c r="AF214" s="145">
        <v>3</v>
      </c>
      <c r="AG214" s="145">
        <v>5</v>
      </c>
      <c r="AH214" s="145">
        <v>5</v>
      </c>
      <c r="AI214" s="145">
        <v>5</v>
      </c>
      <c r="AJ214" s="145">
        <v>5</v>
      </c>
      <c r="AK214" s="145">
        <v>3</v>
      </c>
      <c r="AL214" s="145">
        <v>4</v>
      </c>
      <c r="AM214" s="145">
        <v>3</v>
      </c>
      <c r="AN214" s="145">
        <v>3</v>
      </c>
      <c r="AO214" s="145">
        <v>4</v>
      </c>
      <c r="AP214" s="145">
        <v>3</v>
      </c>
      <c r="AQ214" s="145">
        <v>3</v>
      </c>
      <c r="AR214" s="145" t="s">
        <v>988</v>
      </c>
    </row>
    <row r="215" spans="1:44" ht="13.2" x14ac:dyDescent="0.25">
      <c r="A215" s="7">
        <v>215</v>
      </c>
      <c r="B215" s="146">
        <v>43063.002798668982</v>
      </c>
      <c r="C215" s="145" t="s">
        <v>989</v>
      </c>
      <c r="D215" s="145" t="s">
        <v>145</v>
      </c>
      <c r="E215" s="145" t="s">
        <v>776</v>
      </c>
      <c r="F215" s="145">
        <v>1</v>
      </c>
      <c r="G215" s="145">
        <v>1</v>
      </c>
      <c r="H215" s="145">
        <v>1</v>
      </c>
      <c r="I215" s="145">
        <v>1</v>
      </c>
      <c r="J215" s="145">
        <v>1</v>
      </c>
      <c r="K215" s="145">
        <v>1</v>
      </c>
      <c r="L215" s="145">
        <v>1</v>
      </c>
      <c r="M215" s="145">
        <v>1</v>
      </c>
      <c r="N215" s="145">
        <v>0</v>
      </c>
      <c r="O215" s="145">
        <v>1</v>
      </c>
      <c r="P215" s="145">
        <v>1</v>
      </c>
      <c r="Q215" s="145">
        <v>0</v>
      </c>
      <c r="R215" s="145">
        <v>0</v>
      </c>
      <c r="S215" s="145">
        <v>1</v>
      </c>
      <c r="T215" s="145">
        <v>3</v>
      </c>
      <c r="U215" s="145">
        <v>2</v>
      </c>
      <c r="V215" s="145">
        <v>5</v>
      </c>
      <c r="W215" s="145">
        <v>4</v>
      </c>
      <c r="X215" s="145">
        <v>5</v>
      </c>
      <c r="Y215" s="145">
        <v>5</v>
      </c>
      <c r="Z215" s="145">
        <v>4</v>
      </c>
      <c r="AA215" s="145">
        <v>4</v>
      </c>
      <c r="AB215" s="145">
        <v>3</v>
      </c>
      <c r="AC215" s="145">
        <v>4</v>
      </c>
      <c r="AD215" s="145">
        <v>5</v>
      </c>
      <c r="AE215" s="145">
        <v>5</v>
      </c>
      <c r="AF215" s="145">
        <v>5</v>
      </c>
      <c r="AG215" s="145">
        <v>5</v>
      </c>
      <c r="AH215" s="145">
        <v>4</v>
      </c>
      <c r="AI215" s="145">
        <v>5</v>
      </c>
      <c r="AJ215" s="145">
        <v>4</v>
      </c>
      <c r="AK215" s="145">
        <v>5</v>
      </c>
      <c r="AL215" s="145">
        <v>4</v>
      </c>
      <c r="AM215" s="145">
        <v>4</v>
      </c>
      <c r="AN215" s="145">
        <v>3</v>
      </c>
      <c r="AO215" s="145">
        <v>3</v>
      </c>
      <c r="AP215" s="145">
        <v>4</v>
      </c>
      <c r="AQ215" s="145">
        <v>5</v>
      </c>
      <c r="AR215" s="145" t="s">
        <v>990</v>
      </c>
    </row>
    <row r="216" spans="1:44" ht="13.2" x14ac:dyDescent="0.25">
      <c r="A216" s="7">
        <v>216</v>
      </c>
      <c r="B216" s="146">
        <v>43063.003184375004</v>
      </c>
      <c r="D216" s="145" t="s">
        <v>145</v>
      </c>
      <c r="E216" s="145" t="s">
        <v>776</v>
      </c>
      <c r="F216" s="145">
        <v>1</v>
      </c>
      <c r="G216" s="145">
        <v>1</v>
      </c>
      <c r="H216" s="145">
        <v>0</v>
      </c>
      <c r="I216" s="145">
        <v>1</v>
      </c>
      <c r="J216" s="145">
        <v>1</v>
      </c>
      <c r="K216" s="145">
        <v>1</v>
      </c>
      <c r="L216" s="145">
        <v>1</v>
      </c>
      <c r="M216" s="145">
        <v>1</v>
      </c>
      <c r="N216" s="145">
        <v>1</v>
      </c>
      <c r="O216" s="145">
        <v>1</v>
      </c>
      <c r="P216" s="145">
        <v>1</v>
      </c>
      <c r="Q216" s="145">
        <v>1</v>
      </c>
      <c r="R216" s="145">
        <v>1</v>
      </c>
      <c r="S216" s="145">
        <v>0</v>
      </c>
      <c r="T216" s="145">
        <v>4</v>
      </c>
      <c r="U216" s="145">
        <v>4</v>
      </c>
      <c r="V216" s="145">
        <v>5</v>
      </c>
      <c r="W216" s="145">
        <v>3</v>
      </c>
      <c r="X216" s="145">
        <v>4</v>
      </c>
      <c r="Y216" s="145">
        <v>4</v>
      </c>
      <c r="Z216" s="145">
        <v>3</v>
      </c>
      <c r="AA216" s="145">
        <v>5</v>
      </c>
      <c r="AB216" s="145">
        <v>4</v>
      </c>
      <c r="AC216" s="145">
        <v>3</v>
      </c>
      <c r="AD216" s="145">
        <v>5</v>
      </c>
      <c r="AE216" s="145">
        <v>5</v>
      </c>
      <c r="AF216" s="145">
        <v>4</v>
      </c>
      <c r="AG216" s="145">
        <v>4</v>
      </c>
      <c r="AH216" s="145">
        <v>5</v>
      </c>
      <c r="AI216" s="145">
        <v>5</v>
      </c>
      <c r="AJ216" s="145">
        <v>4</v>
      </c>
      <c r="AK216" s="145">
        <v>4</v>
      </c>
      <c r="AL216" s="145">
        <v>4</v>
      </c>
      <c r="AM216" s="145">
        <v>4</v>
      </c>
      <c r="AN216" s="145">
        <v>4</v>
      </c>
      <c r="AO216" s="145">
        <v>3</v>
      </c>
      <c r="AP216" s="145">
        <v>4</v>
      </c>
      <c r="AQ216" s="145">
        <v>4</v>
      </c>
      <c r="AR216" s="145">
        <v>89691325441</v>
      </c>
    </row>
    <row r="217" spans="1:44" ht="13.2" x14ac:dyDescent="0.25">
      <c r="A217" s="7">
        <v>217</v>
      </c>
      <c r="B217" s="146">
        <v>43063.005787349539</v>
      </c>
      <c r="C217" s="145" t="s">
        <v>991</v>
      </c>
      <c r="D217" s="145" t="s">
        <v>145</v>
      </c>
      <c r="E217" s="145" t="s">
        <v>776</v>
      </c>
      <c r="F217" s="145">
        <v>1</v>
      </c>
      <c r="G217" s="145">
        <v>1</v>
      </c>
      <c r="H217" s="145">
        <v>1</v>
      </c>
      <c r="I217" s="145">
        <v>1</v>
      </c>
      <c r="J217" s="145">
        <v>1</v>
      </c>
      <c r="K217" s="145">
        <v>1</v>
      </c>
      <c r="L217" s="145">
        <v>1</v>
      </c>
      <c r="M217" s="145">
        <v>1</v>
      </c>
      <c r="N217" s="145">
        <v>1</v>
      </c>
      <c r="O217" s="145">
        <v>1</v>
      </c>
      <c r="P217" s="145">
        <v>1</v>
      </c>
      <c r="Q217" s="145">
        <v>1</v>
      </c>
      <c r="R217" s="145">
        <v>1</v>
      </c>
      <c r="S217" s="145">
        <v>0</v>
      </c>
      <c r="T217" s="145">
        <v>4</v>
      </c>
      <c r="U217" s="145">
        <v>4</v>
      </c>
      <c r="V217" s="145">
        <v>5</v>
      </c>
      <c r="W217" s="145">
        <v>4</v>
      </c>
      <c r="X217" s="145">
        <v>4</v>
      </c>
      <c r="Y217" s="145">
        <v>4</v>
      </c>
      <c r="Z217" s="145">
        <v>4</v>
      </c>
      <c r="AA217" s="145">
        <v>3</v>
      </c>
      <c r="AB217" s="145">
        <v>4</v>
      </c>
      <c r="AC217" s="145">
        <v>4</v>
      </c>
      <c r="AD217" s="145">
        <v>4</v>
      </c>
      <c r="AE217" s="145">
        <v>4</v>
      </c>
      <c r="AF217" s="145">
        <v>3</v>
      </c>
      <c r="AG217" s="145">
        <v>4</v>
      </c>
      <c r="AH217" s="145">
        <v>3</v>
      </c>
      <c r="AI217" s="145">
        <v>4</v>
      </c>
      <c r="AJ217" s="145">
        <v>5</v>
      </c>
      <c r="AK217" s="145">
        <v>4</v>
      </c>
      <c r="AL217" s="145">
        <v>4</v>
      </c>
      <c r="AM217" s="145">
        <v>4</v>
      </c>
      <c r="AN217" s="145">
        <v>3</v>
      </c>
      <c r="AO217" s="145">
        <v>4</v>
      </c>
      <c r="AP217" s="145">
        <v>3</v>
      </c>
      <c r="AQ217" s="145">
        <v>4</v>
      </c>
      <c r="AR217" s="145" t="s">
        <v>992</v>
      </c>
    </row>
    <row r="218" spans="1:44" ht="13.2" x14ac:dyDescent="0.25">
      <c r="A218" s="7">
        <v>218</v>
      </c>
      <c r="B218" s="146">
        <v>43063.005811458337</v>
      </c>
      <c r="C218" s="145" t="s">
        <v>993</v>
      </c>
      <c r="D218" s="145" t="s">
        <v>145</v>
      </c>
      <c r="E218" s="145" t="s">
        <v>776</v>
      </c>
      <c r="F218" s="145">
        <v>1</v>
      </c>
      <c r="G218" s="145">
        <v>0</v>
      </c>
      <c r="H218" s="145">
        <v>0</v>
      </c>
      <c r="I218" s="145">
        <v>1</v>
      </c>
      <c r="J218" s="145">
        <v>0</v>
      </c>
      <c r="K218" s="145">
        <v>1</v>
      </c>
      <c r="L218" s="145">
        <v>0</v>
      </c>
      <c r="M218" s="145">
        <v>1</v>
      </c>
      <c r="N218" s="145">
        <v>1</v>
      </c>
      <c r="O218" s="145">
        <v>1</v>
      </c>
      <c r="P218" s="145">
        <v>1</v>
      </c>
      <c r="Q218" s="145">
        <v>0</v>
      </c>
      <c r="R218" s="145">
        <v>1</v>
      </c>
      <c r="S218" s="145">
        <v>0</v>
      </c>
      <c r="T218" s="145">
        <v>4</v>
      </c>
      <c r="U218" s="145">
        <v>3</v>
      </c>
      <c r="V218" s="145">
        <v>4</v>
      </c>
      <c r="W218" s="145">
        <v>3</v>
      </c>
      <c r="X218" s="145">
        <v>3</v>
      </c>
      <c r="Y218" s="145">
        <v>3</v>
      </c>
      <c r="Z218" s="145">
        <v>4</v>
      </c>
      <c r="AA218" s="145">
        <v>2</v>
      </c>
      <c r="AB218" s="145">
        <v>2</v>
      </c>
      <c r="AC218" s="145">
        <v>3</v>
      </c>
      <c r="AD218" s="145">
        <v>5</v>
      </c>
      <c r="AE218" s="145">
        <v>4</v>
      </c>
      <c r="AF218" s="145">
        <v>3</v>
      </c>
      <c r="AG218" s="145">
        <v>5</v>
      </c>
      <c r="AH218" s="145">
        <v>4</v>
      </c>
      <c r="AI218" s="145">
        <v>5</v>
      </c>
      <c r="AJ218" s="145">
        <v>4</v>
      </c>
      <c r="AK218" s="145">
        <v>3</v>
      </c>
      <c r="AL218" s="145">
        <v>4</v>
      </c>
      <c r="AM218" s="145">
        <v>4</v>
      </c>
      <c r="AN218" s="145">
        <v>3</v>
      </c>
      <c r="AO218" s="145">
        <v>3</v>
      </c>
      <c r="AP218" s="145">
        <v>4</v>
      </c>
      <c r="AQ218" s="145">
        <v>4</v>
      </c>
      <c r="AR218" s="145" t="s">
        <v>994</v>
      </c>
    </row>
    <row r="219" spans="1:44" ht="13.2" x14ac:dyDescent="0.25">
      <c r="A219" s="7">
        <v>219</v>
      </c>
      <c r="B219" s="146">
        <v>43063.021637245372</v>
      </c>
      <c r="D219" s="145" t="s">
        <v>145</v>
      </c>
      <c r="E219" s="145" t="s">
        <v>776</v>
      </c>
      <c r="F219" s="145">
        <v>1</v>
      </c>
      <c r="G219" s="145">
        <v>1</v>
      </c>
      <c r="H219" s="145">
        <v>0</v>
      </c>
      <c r="I219" s="145">
        <v>1</v>
      </c>
      <c r="J219" s="145">
        <v>1</v>
      </c>
      <c r="K219" s="145">
        <v>1</v>
      </c>
      <c r="L219" s="145">
        <v>1</v>
      </c>
      <c r="M219" s="145">
        <v>1</v>
      </c>
      <c r="N219" s="145">
        <v>0</v>
      </c>
      <c r="O219" s="145">
        <v>0</v>
      </c>
      <c r="P219" s="145">
        <v>1</v>
      </c>
      <c r="Q219" s="145">
        <v>1</v>
      </c>
      <c r="R219" s="145">
        <v>1</v>
      </c>
      <c r="S219" s="145">
        <v>0</v>
      </c>
      <c r="T219" s="145">
        <v>2</v>
      </c>
      <c r="U219" s="145">
        <v>3</v>
      </c>
      <c r="V219" s="145">
        <v>4</v>
      </c>
      <c r="W219" s="145">
        <v>5</v>
      </c>
      <c r="X219" s="145">
        <v>4</v>
      </c>
      <c r="Y219" s="145">
        <v>3</v>
      </c>
      <c r="Z219" s="145">
        <v>3</v>
      </c>
      <c r="AA219" s="145">
        <v>2</v>
      </c>
      <c r="AB219" s="145">
        <v>3</v>
      </c>
      <c r="AC219" s="145">
        <v>3</v>
      </c>
      <c r="AD219" s="145">
        <v>4</v>
      </c>
      <c r="AE219" s="145">
        <v>5</v>
      </c>
      <c r="AF219" s="145">
        <v>3</v>
      </c>
      <c r="AG219" s="145">
        <v>5</v>
      </c>
      <c r="AH219" s="145">
        <v>5</v>
      </c>
      <c r="AI219" s="145">
        <v>5</v>
      </c>
      <c r="AJ219" s="145">
        <v>3</v>
      </c>
      <c r="AK219" s="145">
        <v>3</v>
      </c>
      <c r="AL219" s="145">
        <v>3</v>
      </c>
      <c r="AM219" s="145">
        <v>4</v>
      </c>
      <c r="AN219" s="145">
        <v>3</v>
      </c>
      <c r="AO219" s="145">
        <v>3</v>
      </c>
      <c r="AP219" s="145">
        <v>4</v>
      </c>
      <c r="AQ219" s="145">
        <v>5</v>
      </c>
      <c r="AR219" s="145" t="s">
        <v>995</v>
      </c>
    </row>
    <row r="220" spans="1:44" ht="13.2" x14ac:dyDescent="0.25">
      <c r="A220" s="7">
        <v>220</v>
      </c>
      <c r="B220" s="146">
        <v>43063.041077407412</v>
      </c>
      <c r="C220" s="145" t="s">
        <v>996</v>
      </c>
      <c r="D220" s="145" t="s">
        <v>152</v>
      </c>
      <c r="E220" s="145" t="s">
        <v>776</v>
      </c>
      <c r="F220" s="145">
        <v>1</v>
      </c>
      <c r="G220" s="145">
        <v>1</v>
      </c>
      <c r="H220" s="145">
        <v>0</v>
      </c>
      <c r="I220" s="145">
        <v>1</v>
      </c>
      <c r="J220" s="145">
        <v>1</v>
      </c>
      <c r="K220" s="145">
        <v>1</v>
      </c>
      <c r="L220" s="145">
        <v>1</v>
      </c>
      <c r="M220" s="145">
        <v>1</v>
      </c>
      <c r="N220" s="145">
        <v>1</v>
      </c>
      <c r="O220" s="145">
        <v>1</v>
      </c>
      <c r="P220" s="145">
        <v>1</v>
      </c>
      <c r="Q220" s="145">
        <v>1</v>
      </c>
      <c r="R220" s="145">
        <v>1</v>
      </c>
      <c r="S220" s="145">
        <v>0</v>
      </c>
      <c r="T220" s="145">
        <v>4</v>
      </c>
      <c r="U220" s="145">
        <v>5</v>
      </c>
      <c r="V220" s="145">
        <v>5</v>
      </c>
      <c r="W220" s="145">
        <v>4</v>
      </c>
      <c r="X220" s="145">
        <v>4</v>
      </c>
      <c r="Y220" s="145">
        <v>3</v>
      </c>
      <c r="Z220" s="145">
        <v>3</v>
      </c>
      <c r="AA220" s="145">
        <v>2</v>
      </c>
      <c r="AB220" s="145">
        <v>5</v>
      </c>
      <c r="AC220" s="145">
        <v>4</v>
      </c>
      <c r="AD220" s="145">
        <v>5</v>
      </c>
      <c r="AE220" s="145">
        <v>4</v>
      </c>
      <c r="AF220" s="145">
        <v>4</v>
      </c>
      <c r="AG220" s="145">
        <v>4</v>
      </c>
      <c r="AH220" s="145">
        <v>4</v>
      </c>
      <c r="AI220" s="145">
        <v>5</v>
      </c>
      <c r="AJ220" s="145">
        <v>4</v>
      </c>
      <c r="AK220" s="145">
        <v>4</v>
      </c>
      <c r="AL220" s="145">
        <v>3</v>
      </c>
      <c r="AM220" s="145">
        <v>3</v>
      </c>
      <c r="AN220" s="145">
        <v>3</v>
      </c>
      <c r="AO220" s="145">
        <v>3</v>
      </c>
      <c r="AP220" s="145">
        <v>3</v>
      </c>
      <c r="AQ220" s="145">
        <v>4</v>
      </c>
      <c r="AR220" s="145" t="s">
        <v>997</v>
      </c>
    </row>
    <row r="221" spans="1:44" ht="13.2" x14ac:dyDescent="0.25">
      <c r="A221" s="7">
        <v>221</v>
      </c>
      <c r="B221" s="146">
        <v>43063.070135254631</v>
      </c>
      <c r="D221" s="145" t="s">
        <v>145</v>
      </c>
      <c r="E221" s="145" t="s">
        <v>776</v>
      </c>
      <c r="F221" s="145">
        <v>1</v>
      </c>
      <c r="G221" s="145">
        <v>1</v>
      </c>
      <c r="H221" s="145">
        <v>1</v>
      </c>
      <c r="I221" s="145">
        <v>1</v>
      </c>
      <c r="J221" s="145">
        <v>1</v>
      </c>
      <c r="K221" s="145">
        <v>1</v>
      </c>
      <c r="L221" s="145">
        <v>1</v>
      </c>
      <c r="M221" s="145">
        <v>1</v>
      </c>
      <c r="N221" s="145">
        <v>1</v>
      </c>
      <c r="O221" s="145">
        <v>0</v>
      </c>
      <c r="P221" s="145">
        <v>1</v>
      </c>
      <c r="Q221" s="145">
        <v>1</v>
      </c>
      <c r="R221" s="145">
        <v>1</v>
      </c>
      <c r="S221" s="145">
        <v>0</v>
      </c>
      <c r="T221" s="145">
        <v>2</v>
      </c>
      <c r="U221" s="145">
        <v>2</v>
      </c>
      <c r="V221" s="145">
        <v>4</v>
      </c>
      <c r="W221" s="145">
        <v>3</v>
      </c>
      <c r="X221" s="145">
        <v>2</v>
      </c>
      <c r="Y221" s="145">
        <v>3</v>
      </c>
      <c r="Z221" s="145">
        <v>3</v>
      </c>
      <c r="AA221" s="145">
        <v>4</v>
      </c>
      <c r="AB221" s="145">
        <v>3</v>
      </c>
      <c r="AC221" s="145">
        <v>3</v>
      </c>
      <c r="AD221" s="145">
        <v>4</v>
      </c>
      <c r="AE221" s="145">
        <v>5</v>
      </c>
      <c r="AF221" s="145">
        <v>3</v>
      </c>
      <c r="AG221" s="145">
        <v>3</v>
      </c>
      <c r="AH221" s="145">
        <v>3</v>
      </c>
      <c r="AI221" s="145">
        <v>4</v>
      </c>
      <c r="AJ221" s="145">
        <v>3</v>
      </c>
      <c r="AK221" s="145">
        <v>2</v>
      </c>
      <c r="AL221" s="145">
        <v>2</v>
      </c>
      <c r="AM221" s="145">
        <v>4</v>
      </c>
      <c r="AN221" s="145">
        <v>3</v>
      </c>
      <c r="AO221" s="145">
        <v>3</v>
      </c>
      <c r="AP221" s="145">
        <v>3</v>
      </c>
      <c r="AQ221" s="145">
        <v>4</v>
      </c>
      <c r="AR221" s="145">
        <v>82119415733</v>
      </c>
    </row>
    <row r="222" spans="1:44" ht="13.2" x14ac:dyDescent="0.25">
      <c r="A222" s="7">
        <v>222</v>
      </c>
      <c r="B222" s="146">
        <v>43063.13260081019</v>
      </c>
      <c r="C222" s="145" t="s">
        <v>998</v>
      </c>
      <c r="D222" s="145" t="s">
        <v>152</v>
      </c>
      <c r="E222" s="145" t="s">
        <v>776</v>
      </c>
      <c r="F222" s="145">
        <v>1</v>
      </c>
      <c r="G222" s="145">
        <v>1</v>
      </c>
      <c r="H222" s="145">
        <v>1</v>
      </c>
      <c r="I222" s="145">
        <v>1</v>
      </c>
      <c r="J222" s="145">
        <v>1</v>
      </c>
      <c r="K222" s="145">
        <v>1</v>
      </c>
      <c r="L222" s="145">
        <v>1</v>
      </c>
      <c r="M222" s="145">
        <v>1</v>
      </c>
      <c r="N222" s="145">
        <v>1</v>
      </c>
      <c r="O222" s="145">
        <v>1</v>
      </c>
      <c r="P222" s="145">
        <v>1</v>
      </c>
      <c r="Q222" s="145">
        <v>0</v>
      </c>
      <c r="R222" s="145">
        <v>1</v>
      </c>
      <c r="S222" s="145">
        <v>0</v>
      </c>
      <c r="T222" s="145">
        <v>2</v>
      </c>
      <c r="U222" s="145">
        <v>4</v>
      </c>
      <c r="V222" s="145">
        <v>2</v>
      </c>
      <c r="W222" s="145">
        <v>3</v>
      </c>
      <c r="X222" s="145">
        <v>4</v>
      </c>
      <c r="Y222" s="145">
        <v>3</v>
      </c>
      <c r="Z222" s="145">
        <v>3</v>
      </c>
      <c r="AA222" s="145">
        <v>1</v>
      </c>
      <c r="AB222" s="145">
        <v>4</v>
      </c>
      <c r="AC222" s="145">
        <v>2</v>
      </c>
      <c r="AD222" s="145">
        <v>3</v>
      </c>
      <c r="AE222" s="145">
        <v>5</v>
      </c>
      <c r="AF222" s="145">
        <v>3</v>
      </c>
      <c r="AG222" s="145">
        <v>5</v>
      </c>
      <c r="AH222" s="145">
        <v>3</v>
      </c>
      <c r="AI222" s="145">
        <v>5</v>
      </c>
      <c r="AJ222" s="145">
        <v>3</v>
      </c>
      <c r="AK222" s="145">
        <v>2</v>
      </c>
      <c r="AL222" s="145">
        <v>1</v>
      </c>
      <c r="AM222" s="145">
        <v>3</v>
      </c>
      <c r="AN222" s="145">
        <v>3</v>
      </c>
      <c r="AO222" s="145">
        <v>4</v>
      </c>
      <c r="AP222" s="145">
        <v>3</v>
      </c>
      <c r="AQ222" s="145">
        <v>3</v>
      </c>
      <c r="AR222" s="145" t="s">
        <v>999</v>
      </c>
    </row>
    <row r="223" spans="1:44" ht="13.2" x14ac:dyDescent="0.25">
      <c r="A223" s="7">
        <v>223</v>
      </c>
      <c r="B223" s="146">
        <v>43063.133636597224</v>
      </c>
      <c r="C223" s="145" t="s">
        <v>1000</v>
      </c>
      <c r="D223" s="145" t="s">
        <v>152</v>
      </c>
      <c r="E223" s="145" t="s">
        <v>776</v>
      </c>
      <c r="F223" s="145">
        <v>1</v>
      </c>
      <c r="G223" s="145">
        <v>1</v>
      </c>
      <c r="H223" s="145">
        <v>1</v>
      </c>
      <c r="I223" s="145">
        <v>1</v>
      </c>
      <c r="J223" s="145">
        <v>1</v>
      </c>
      <c r="K223" s="145">
        <v>1</v>
      </c>
      <c r="L223" s="145">
        <v>1</v>
      </c>
      <c r="M223" s="145">
        <v>1</v>
      </c>
      <c r="N223" s="145">
        <v>1</v>
      </c>
      <c r="O223" s="145">
        <v>0</v>
      </c>
      <c r="P223" s="145">
        <v>1</v>
      </c>
      <c r="Q223" s="145">
        <v>1</v>
      </c>
      <c r="R223" s="145">
        <v>1</v>
      </c>
      <c r="S223" s="145">
        <v>0</v>
      </c>
      <c r="T223" s="145">
        <v>2</v>
      </c>
      <c r="U223" s="145">
        <v>5</v>
      </c>
      <c r="V223" s="145">
        <v>5</v>
      </c>
      <c r="W223" s="145">
        <v>4</v>
      </c>
      <c r="X223" s="145">
        <v>4</v>
      </c>
      <c r="Y223" s="145">
        <v>4</v>
      </c>
      <c r="Z223" s="145">
        <v>3</v>
      </c>
      <c r="AA223" s="145">
        <v>3</v>
      </c>
      <c r="AB223" s="145">
        <v>3</v>
      </c>
      <c r="AC223" s="145">
        <v>4</v>
      </c>
      <c r="AD223" s="145">
        <v>4</v>
      </c>
      <c r="AE223" s="145">
        <v>4</v>
      </c>
      <c r="AF223" s="145">
        <v>3</v>
      </c>
      <c r="AG223" s="145">
        <v>5</v>
      </c>
      <c r="AH223" s="145">
        <v>5</v>
      </c>
      <c r="AI223" s="145">
        <v>5</v>
      </c>
      <c r="AJ223" s="145">
        <v>4</v>
      </c>
      <c r="AK223" s="145">
        <v>4</v>
      </c>
      <c r="AL223" s="145">
        <v>4</v>
      </c>
      <c r="AM223" s="145">
        <v>5</v>
      </c>
      <c r="AN223" s="145">
        <v>3</v>
      </c>
      <c r="AO223" s="145">
        <v>4</v>
      </c>
      <c r="AP223" s="145">
        <v>4</v>
      </c>
      <c r="AQ223" s="145">
        <v>4</v>
      </c>
      <c r="AR223" s="145" t="s">
        <v>1001</v>
      </c>
    </row>
    <row r="224" spans="1:44" ht="13.2" x14ac:dyDescent="0.25">
      <c r="A224" s="7">
        <v>224</v>
      </c>
      <c r="B224" s="146">
        <v>43063.142884317131</v>
      </c>
      <c r="C224" s="145" t="s">
        <v>259</v>
      </c>
      <c r="D224" s="145" t="s">
        <v>152</v>
      </c>
      <c r="E224" s="145" t="s">
        <v>776</v>
      </c>
      <c r="F224" s="145">
        <v>1</v>
      </c>
      <c r="G224" s="145">
        <v>1</v>
      </c>
      <c r="H224" s="145">
        <v>1</v>
      </c>
      <c r="I224" s="145">
        <v>1</v>
      </c>
      <c r="J224" s="145">
        <v>1</v>
      </c>
      <c r="K224" s="145">
        <v>1</v>
      </c>
      <c r="L224" s="145">
        <v>0</v>
      </c>
      <c r="M224" s="145">
        <v>1</v>
      </c>
      <c r="N224" s="145">
        <v>0</v>
      </c>
      <c r="O224" s="145">
        <v>1</v>
      </c>
      <c r="P224" s="145">
        <v>1</v>
      </c>
      <c r="Q224" s="145">
        <v>1</v>
      </c>
      <c r="R224" s="145">
        <v>1</v>
      </c>
      <c r="S224" s="145">
        <v>0</v>
      </c>
      <c r="T224" s="145">
        <v>3</v>
      </c>
      <c r="U224" s="145">
        <v>4</v>
      </c>
      <c r="V224" s="145">
        <v>5</v>
      </c>
      <c r="W224" s="145">
        <v>4</v>
      </c>
      <c r="X224" s="145">
        <v>2</v>
      </c>
      <c r="Y224" s="145">
        <v>3</v>
      </c>
      <c r="Z224" s="145">
        <v>3</v>
      </c>
      <c r="AA224" s="145">
        <v>2</v>
      </c>
      <c r="AB224" s="145">
        <v>4</v>
      </c>
      <c r="AC224" s="145">
        <v>3</v>
      </c>
      <c r="AD224" s="145">
        <v>4</v>
      </c>
      <c r="AE224" s="145">
        <v>4</v>
      </c>
      <c r="AF224" s="145">
        <v>4</v>
      </c>
      <c r="AG224" s="145">
        <v>3</v>
      </c>
      <c r="AH224" s="145">
        <v>4</v>
      </c>
      <c r="AI224" s="145">
        <v>3</v>
      </c>
      <c r="AJ224" s="145">
        <v>3</v>
      </c>
      <c r="AK224" s="145">
        <v>4</v>
      </c>
      <c r="AL224" s="145">
        <v>4</v>
      </c>
      <c r="AM224" s="145">
        <v>2</v>
      </c>
      <c r="AN224" s="145">
        <v>3</v>
      </c>
      <c r="AO224" s="145">
        <v>3</v>
      </c>
      <c r="AP224" s="145">
        <v>2</v>
      </c>
      <c r="AQ224" s="145">
        <v>4</v>
      </c>
      <c r="AR224" s="145">
        <v>87734174217</v>
      </c>
    </row>
    <row r="225" spans="1:44" ht="13.2" x14ac:dyDescent="0.25">
      <c r="A225" s="7">
        <v>225</v>
      </c>
      <c r="B225" s="146">
        <v>43063.155296886573</v>
      </c>
      <c r="D225" s="145" t="s">
        <v>152</v>
      </c>
      <c r="E225" s="145" t="s">
        <v>776</v>
      </c>
      <c r="F225" s="145">
        <v>1</v>
      </c>
      <c r="G225" s="145">
        <v>1</v>
      </c>
      <c r="H225" s="145">
        <v>1</v>
      </c>
      <c r="I225" s="145">
        <v>1</v>
      </c>
      <c r="J225" s="145">
        <v>1</v>
      </c>
      <c r="K225" s="145">
        <v>1</v>
      </c>
      <c r="L225" s="145">
        <v>1</v>
      </c>
      <c r="M225" s="145">
        <v>1</v>
      </c>
      <c r="N225" s="145">
        <v>0</v>
      </c>
      <c r="O225" s="145">
        <v>1</v>
      </c>
      <c r="P225" s="145">
        <v>0</v>
      </c>
      <c r="Q225" s="145">
        <v>1</v>
      </c>
      <c r="R225" s="145">
        <v>1</v>
      </c>
      <c r="S225" s="145">
        <v>1</v>
      </c>
      <c r="T225" s="145">
        <v>2</v>
      </c>
      <c r="U225" s="145">
        <v>4</v>
      </c>
      <c r="V225" s="145">
        <v>5</v>
      </c>
      <c r="W225" s="145">
        <v>4</v>
      </c>
      <c r="X225" s="145">
        <v>4</v>
      </c>
      <c r="Y225" s="145">
        <v>4</v>
      </c>
      <c r="Z225" s="145">
        <v>3</v>
      </c>
      <c r="AA225" s="145">
        <v>4</v>
      </c>
      <c r="AB225" s="145">
        <v>5</v>
      </c>
      <c r="AC225" s="145">
        <v>4</v>
      </c>
      <c r="AD225" s="145">
        <v>5</v>
      </c>
      <c r="AE225" s="145">
        <v>4</v>
      </c>
      <c r="AF225" s="145">
        <v>4</v>
      </c>
      <c r="AG225" s="145">
        <v>5</v>
      </c>
      <c r="AH225" s="145">
        <v>5</v>
      </c>
      <c r="AI225" s="145">
        <v>5</v>
      </c>
      <c r="AJ225" s="145">
        <v>3</v>
      </c>
      <c r="AK225" s="145">
        <v>5</v>
      </c>
      <c r="AL225" s="145">
        <v>4</v>
      </c>
      <c r="AM225" s="145">
        <v>4</v>
      </c>
      <c r="AN225" s="145">
        <v>4</v>
      </c>
      <c r="AO225" s="145">
        <v>3</v>
      </c>
      <c r="AP225" s="145">
        <v>3</v>
      </c>
      <c r="AQ225" s="145">
        <v>5</v>
      </c>
      <c r="AR225" s="145" t="s">
        <v>1002</v>
      </c>
    </row>
    <row r="226" spans="1:44" ht="13.2" x14ac:dyDescent="0.25">
      <c r="A226" s="7">
        <v>226</v>
      </c>
      <c r="B226" s="146">
        <v>43063.186428263885</v>
      </c>
      <c r="C226" s="145" t="s">
        <v>1003</v>
      </c>
      <c r="D226" s="145" t="s">
        <v>152</v>
      </c>
      <c r="E226" s="145" t="s">
        <v>776</v>
      </c>
      <c r="F226" s="145">
        <v>1</v>
      </c>
      <c r="G226" s="145">
        <v>1</v>
      </c>
      <c r="H226" s="145">
        <v>0</v>
      </c>
      <c r="I226" s="145">
        <v>1</v>
      </c>
      <c r="J226" s="145">
        <v>1</v>
      </c>
      <c r="K226" s="145">
        <v>1</v>
      </c>
      <c r="L226" s="145">
        <v>0</v>
      </c>
      <c r="M226" s="145">
        <v>1</v>
      </c>
      <c r="N226" s="145">
        <v>0</v>
      </c>
      <c r="O226" s="145">
        <v>0</v>
      </c>
      <c r="P226" s="145">
        <v>0</v>
      </c>
      <c r="Q226" s="145">
        <v>1</v>
      </c>
      <c r="R226" s="145">
        <v>0</v>
      </c>
      <c r="S226" s="145">
        <v>0</v>
      </c>
      <c r="T226" s="145">
        <v>4</v>
      </c>
      <c r="U226" s="145">
        <v>4</v>
      </c>
      <c r="V226" s="145">
        <v>3</v>
      </c>
      <c r="W226" s="145">
        <v>2</v>
      </c>
      <c r="X226" s="145">
        <v>3</v>
      </c>
      <c r="Y226" s="145">
        <v>2</v>
      </c>
      <c r="Z226" s="145">
        <v>3</v>
      </c>
      <c r="AA226" s="145">
        <v>2</v>
      </c>
      <c r="AB226" s="145">
        <v>2</v>
      </c>
      <c r="AC226" s="145">
        <v>3</v>
      </c>
      <c r="AD226" s="145">
        <v>3</v>
      </c>
      <c r="AE226" s="145">
        <v>3</v>
      </c>
      <c r="AF226" s="145">
        <v>3</v>
      </c>
      <c r="AG226" s="145">
        <v>3</v>
      </c>
      <c r="AH226" s="145">
        <v>3</v>
      </c>
      <c r="AI226" s="145">
        <v>3</v>
      </c>
      <c r="AJ226" s="145">
        <v>3</v>
      </c>
      <c r="AK226" s="145">
        <v>4</v>
      </c>
      <c r="AL226" s="145">
        <v>3</v>
      </c>
      <c r="AM226" s="145">
        <v>3</v>
      </c>
      <c r="AN226" s="145">
        <v>3</v>
      </c>
      <c r="AO226" s="145">
        <v>3</v>
      </c>
      <c r="AP226" s="145">
        <v>3</v>
      </c>
      <c r="AQ226" s="145">
        <v>3</v>
      </c>
      <c r="AR226" s="145">
        <v>85741778839</v>
      </c>
    </row>
    <row r="227" spans="1:44" ht="13.2" x14ac:dyDescent="0.25">
      <c r="A227" s="7">
        <v>227</v>
      </c>
      <c r="B227" s="146">
        <v>43063.190812175926</v>
      </c>
      <c r="C227" s="145" t="s">
        <v>1004</v>
      </c>
      <c r="D227" s="145" t="s">
        <v>152</v>
      </c>
      <c r="E227" s="145" t="s">
        <v>776</v>
      </c>
      <c r="F227" s="145">
        <v>1</v>
      </c>
      <c r="G227" s="145">
        <v>1</v>
      </c>
      <c r="H227" s="145">
        <v>0</v>
      </c>
      <c r="I227" s="145">
        <v>1</v>
      </c>
      <c r="J227" s="145">
        <v>1</v>
      </c>
      <c r="K227" s="145">
        <v>1</v>
      </c>
      <c r="L227" s="145">
        <v>0</v>
      </c>
      <c r="M227" s="145">
        <v>1</v>
      </c>
      <c r="N227" s="145">
        <v>1</v>
      </c>
      <c r="O227" s="145">
        <v>0</v>
      </c>
      <c r="P227" s="145">
        <v>1</v>
      </c>
      <c r="Q227" s="145">
        <v>1</v>
      </c>
      <c r="R227" s="145">
        <v>0</v>
      </c>
      <c r="S227" s="145">
        <v>0</v>
      </c>
      <c r="T227" s="145">
        <v>2</v>
      </c>
      <c r="U227" s="145">
        <v>4</v>
      </c>
      <c r="V227" s="145">
        <v>5</v>
      </c>
      <c r="W227" s="145">
        <v>5</v>
      </c>
      <c r="X227" s="145">
        <v>5</v>
      </c>
      <c r="Y227" s="145">
        <v>4</v>
      </c>
      <c r="Z227" s="145">
        <v>3</v>
      </c>
      <c r="AA227" s="145">
        <v>4</v>
      </c>
      <c r="AB227" s="145">
        <v>3</v>
      </c>
      <c r="AC227" s="145">
        <v>5</v>
      </c>
      <c r="AD227" s="145">
        <v>5</v>
      </c>
      <c r="AE227" s="145">
        <v>3</v>
      </c>
      <c r="AF227" s="145">
        <v>3</v>
      </c>
      <c r="AG227" s="145">
        <v>3</v>
      </c>
      <c r="AH227" s="145">
        <v>3</v>
      </c>
      <c r="AI227" s="145">
        <v>5</v>
      </c>
      <c r="AJ227" s="145">
        <v>3</v>
      </c>
      <c r="AK227" s="145">
        <v>5</v>
      </c>
      <c r="AL227" s="145">
        <v>3</v>
      </c>
      <c r="AM227" s="145">
        <v>3</v>
      </c>
      <c r="AN227" s="145">
        <v>5</v>
      </c>
      <c r="AO227" s="145">
        <v>5</v>
      </c>
      <c r="AP227" s="145">
        <v>3</v>
      </c>
      <c r="AQ227" s="145">
        <v>3</v>
      </c>
      <c r="AR227" s="145" t="s">
        <v>1005</v>
      </c>
    </row>
    <row r="228" spans="1:44" ht="13.2" x14ac:dyDescent="0.25">
      <c r="A228" s="7">
        <v>228</v>
      </c>
      <c r="B228" s="146">
        <v>43063.200932407402</v>
      </c>
      <c r="C228" s="145" t="s">
        <v>1006</v>
      </c>
      <c r="D228" s="145" t="s">
        <v>145</v>
      </c>
      <c r="E228" s="145" t="s">
        <v>776</v>
      </c>
      <c r="F228" s="145">
        <v>1</v>
      </c>
      <c r="G228" s="145">
        <v>1</v>
      </c>
      <c r="H228" s="145">
        <v>0</v>
      </c>
      <c r="I228" s="145">
        <v>1</v>
      </c>
      <c r="J228" s="145">
        <v>1</v>
      </c>
      <c r="K228" s="145">
        <v>1</v>
      </c>
      <c r="L228" s="145">
        <v>1</v>
      </c>
      <c r="M228" s="145">
        <v>1</v>
      </c>
      <c r="N228" s="145">
        <v>1</v>
      </c>
      <c r="O228" s="145">
        <v>0</v>
      </c>
      <c r="P228" s="145">
        <v>0</v>
      </c>
      <c r="Q228" s="145">
        <v>0</v>
      </c>
      <c r="R228" s="145">
        <v>0</v>
      </c>
      <c r="S228" s="145">
        <v>0</v>
      </c>
      <c r="T228" s="145">
        <v>3</v>
      </c>
      <c r="U228" s="145">
        <v>3</v>
      </c>
      <c r="V228" s="145">
        <v>3</v>
      </c>
      <c r="W228" s="145">
        <v>3</v>
      </c>
      <c r="X228" s="145">
        <v>3</v>
      </c>
      <c r="Y228" s="145">
        <v>2</v>
      </c>
      <c r="Z228" s="145">
        <v>5</v>
      </c>
      <c r="AA228" s="145">
        <v>1</v>
      </c>
      <c r="AB228" s="145">
        <v>5</v>
      </c>
      <c r="AC228" s="145">
        <v>2</v>
      </c>
      <c r="AD228" s="145">
        <v>4</v>
      </c>
      <c r="AE228" s="145">
        <v>3</v>
      </c>
      <c r="AF228" s="145">
        <v>3</v>
      </c>
      <c r="AG228" s="145">
        <v>5</v>
      </c>
      <c r="AH228" s="145">
        <v>2</v>
      </c>
      <c r="AI228" s="145">
        <v>5</v>
      </c>
      <c r="AJ228" s="145">
        <v>2</v>
      </c>
      <c r="AK228" s="145">
        <v>5</v>
      </c>
      <c r="AL228" s="145">
        <v>2</v>
      </c>
      <c r="AM228" s="145">
        <v>4</v>
      </c>
      <c r="AN228" s="145">
        <v>2</v>
      </c>
      <c r="AO228" s="145">
        <v>1</v>
      </c>
      <c r="AP228" s="145">
        <v>5</v>
      </c>
      <c r="AQ228" s="145">
        <v>1</v>
      </c>
      <c r="AR228" s="145" t="s">
        <v>1007</v>
      </c>
    </row>
    <row r="229" spans="1:44" ht="13.2" x14ac:dyDescent="0.25">
      <c r="A229" s="7">
        <v>229</v>
      </c>
      <c r="B229" s="146">
        <v>43063.206187916665</v>
      </c>
      <c r="C229" s="145" t="s">
        <v>1008</v>
      </c>
      <c r="D229" s="145" t="s">
        <v>152</v>
      </c>
      <c r="E229" s="145" t="s">
        <v>776</v>
      </c>
      <c r="F229" s="145">
        <v>1</v>
      </c>
      <c r="G229" s="145">
        <v>1</v>
      </c>
      <c r="H229" s="145">
        <v>0</v>
      </c>
      <c r="I229" s="145">
        <v>1</v>
      </c>
      <c r="J229" s="145">
        <v>1</v>
      </c>
      <c r="K229" s="145">
        <v>1</v>
      </c>
      <c r="L229" s="145">
        <v>0</v>
      </c>
      <c r="M229" s="145">
        <v>0</v>
      </c>
      <c r="N229" s="145">
        <v>1</v>
      </c>
      <c r="O229" s="145">
        <v>1</v>
      </c>
      <c r="P229" s="145">
        <v>1</v>
      </c>
      <c r="Q229" s="145">
        <v>0</v>
      </c>
      <c r="R229" s="145">
        <v>0</v>
      </c>
      <c r="S229" s="145">
        <v>0</v>
      </c>
      <c r="T229" s="145">
        <v>3</v>
      </c>
      <c r="U229" s="145">
        <v>3</v>
      </c>
      <c r="V229" s="145">
        <v>4</v>
      </c>
      <c r="W229" s="145">
        <v>3</v>
      </c>
      <c r="X229" s="145">
        <v>3</v>
      </c>
      <c r="Y229" s="145">
        <v>3</v>
      </c>
      <c r="Z229" s="145">
        <v>3</v>
      </c>
      <c r="AA229" s="145">
        <v>2</v>
      </c>
      <c r="AB229" s="145">
        <v>4</v>
      </c>
      <c r="AC229" s="145">
        <v>4</v>
      </c>
      <c r="AD229" s="145">
        <v>5</v>
      </c>
      <c r="AE229" s="145">
        <v>5</v>
      </c>
      <c r="AF229" s="145">
        <v>4</v>
      </c>
      <c r="AG229" s="145">
        <v>3</v>
      </c>
      <c r="AH229" s="145">
        <v>3</v>
      </c>
      <c r="AI229" s="145">
        <v>4</v>
      </c>
      <c r="AJ229" s="145">
        <v>3</v>
      </c>
      <c r="AK229" s="145">
        <v>5</v>
      </c>
      <c r="AL229" s="145">
        <v>3</v>
      </c>
      <c r="AM229" s="145">
        <v>3</v>
      </c>
      <c r="AN229" s="145">
        <v>3</v>
      </c>
      <c r="AO229" s="145">
        <v>2</v>
      </c>
      <c r="AP229" s="145">
        <v>2</v>
      </c>
      <c r="AQ229" s="145">
        <v>3</v>
      </c>
      <c r="AR229" s="145" t="s">
        <v>1009</v>
      </c>
    </row>
    <row r="230" spans="1:44" ht="13.2" x14ac:dyDescent="0.25">
      <c r="A230" s="7">
        <v>230</v>
      </c>
      <c r="B230" s="146">
        <v>43063.223838287042</v>
      </c>
      <c r="C230" s="145" t="s">
        <v>1010</v>
      </c>
      <c r="D230" s="145" t="s">
        <v>152</v>
      </c>
      <c r="E230" s="145" t="s">
        <v>776</v>
      </c>
      <c r="F230" s="145">
        <v>1</v>
      </c>
      <c r="G230" s="145">
        <v>0</v>
      </c>
      <c r="H230" s="145">
        <v>0</v>
      </c>
      <c r="I230" s="145">
        <v>1</v>
      </c>
      <c r="J230" s="145">
        <v>0</v>
      </c>
      <c r="K230" s="145">
        <v>1</v>
      </c>
      <c r="L230" s="145">
        <v>1</v>
      </c>
      <c r="M230" s="145">
        <v>1</v>
      </c>
      <c r="N230" s="145">
        <v>1</v>
      </c>
      <c r="O230" s="145">
        <v>1</v>
      </c>
      <c r="P230" s="145">
        <v>0</v>
      </c>
      <c r="Q230" s="145">
        <v>1</v>
      </c>
      <c r="R230" s="145">
        <v>1</v>
      </c>
      <c r="S230" s="145">
        <v>0</v>
      </c>
      <c r="T230" s="145">
        <v>4</v>
      </c>
      <c r="U230" s="145">
        <v>5</v>
      </c>
      <c r="V230" s="145">
        <v>5</v>
      </c>
      <c r="W230" s="145">
        <v>5</v>
      </c>
      <c r="X230" s="145">
        <v>4</v>
      </c>
      <c r="Y230" s="145">
        <v>3</v>
      </c>
      <c r="Z230" s="145">
        <v>4</v>
      </c>
      <c r="AA230" s="145">
        <v>2</v>
      </c>
      <c r="AB230" s="145">
        <v>5</v>
      </c>
      <c r="AC230" s="145">
        <v>5</v>
      </c>
      <c r="AD230" s="145">
        <v>5</v>
      </c>
      <c r="AE230" s="145">
        <v>4</v>
      </c>
      <c r="AF230" s="145">
        <v>2</v>
      </c>
      <c r="AG230" s="145">
        <v>3</v>
      </c>
      <c r="AH230" s="145">
        <v>4</v>
      </c>
      <c r="AI230" s="145">
        <v>4</v>
      </c>
      <c r="AJ230" s="145">
        <v>4</v>
      </c>
      <c r="AK230" s="145">
        <v>4</v>
      </c>
      <c r="AL230" s="145">
        <v>4</v>
      </c>
      <c r="AM230" s="145">
        <v>4</v>
      </c>
      <c r="AN230" s="145">
        <v>4</v>
      </c>
      <c r="AO230" s="145">
        <v>4</v>
      </c>
      <c r="AP230" s="145">
        <v>5</v>
      </c>
      <c r="AQ230" s="145">
        <v>3</v>
      </c>
      <c r="AR230" s="145" t="s">
        <v>1011</v>
      </c>
    </row>
    <row r="231" spans="1:44" ht="13.2" x14ac:dyDescent="0.25">
      <c r="A231" s="7">
        <v>231</v>
      </c>
      <c r="B231" s="146">
        <v>43063.228175763885</v>
      </c>
      <c r="C231" s="145" t="s">
        <v>1012</v>
      </c>
      <c r="D231" s="145" t="s">
        <v>152</v>
      </c>
      <c r="E231" s="145" t="s">
        <v>776</v>
      </c>
      <c r="F231" s="145">
        <v>1</v>
      </c>
      <c r="G231" s="145">
        <v>1</v>
      </c>
      <c r="H231" s="145">
        <v>0</v>
      </c>
      <c r="I231" s="145">
        <v>1</v>
      </c>
      <c r="J231" s="145">
        <v>1</v>
      </c>
      <c r="K231" s="145">
        <v>1</v>
      </c>
      <c r="L231" s="145">
        <v>1</v>
      </c>
      <c r="M231" s="145">
        <v>0</v>
      </c>
      <c r="N231" s="145">
        <v>1</v>
      </c>
      <c r="O231" s="145">
        <v>1</v>
      </c>
      <c r="P231" s="145">
        <v>1</v>
      </c>
      <c r="Q231" s="145">
        <v>1</v>
      </c>
      <c r="R231" s="145">
        <v>1</v>
      </c>
      <c r="S231" s="145">
        <v>0</v>
      </c>
      <c r="T231" s="145">
        <v>4</v>
      </c>
      <c r="U231" s="145">
        <v>3</v>
      </c>
      <c r="V231" s="145">
        <v>5</v>
      </c>
      <c r="W231" s="145">
        <v>4</v>
      </c>
      <c r="X231" s="145">
        <v>3</v>
      </c>
      <c r="Y231" s="145">
        <v>3</v>
      </c>
      <c r="Z231" s="145">
        <v>3</v>
      </c>
      <c r="AA231" s="145">
        <v>4</v>
      </c>
      <c r="AB231" s="145">
        <v>5</v>
      </c>
      <c r="AC231" s="145">
        <v>5</v>
      </c>
      <c r="AD231" s="145">
        <v>5</v>
      </c>
      <c r="AE231" s="145">
        <v>5</v>
      </c>
      <c r="AF231" s="145">
        <v>3</v>
      </c>
      <c r="AG231" s="145">
        <v>5</v>
      </c>
      <c r="AH231" s="145">
        <v>5</v>
      </c>
      <c r="AI231" s="145">
        <v>5</v>
      </c>
      <c r="AJ231" s="145">
        <v>4</v>
      </c>
      <c r="AK231" s="145">
        <v>4</v>
      </c>
      <c r="AL231" s="145">
        <v>4</v>
      </c>
      <c r="AM231" s="145">
        <v>3</v>
      </c>
      <c r="AN231" s="145">
        <v>3</v>
      </c>
      <c r="AO231" s="145">
        <v>5</v>
      </c>
      <c r="AP231" s="145">
        <v>4</v>
      </c>
      <c r="AQ231" s="145">
        <v>5</v>
      </c>
      <c r="AR231" s="145">
        <v>87839980171</v>
      </c>
    </row>
    <row r="232" spans="1:44" ht="13.2" x14ac:dyDescent="0.25">
      <c r="A232" s="7">
        <v>232</v>
      </c>
      <c r="B232" s="146">
        <v>43063.229939884259</v>
      </c>
      <c r="C232" s="145" t="s">
        <v>1013</v>
      </c>
      <c r="D232" s="145" t="s">
        <v>152</v>
      </c>
      <c r="E232" s="145" t="s">
        <v>776</v>
      </c>
      <c r="F232" s="145">
        <v>1</v>
      </c>
      <c r="G232" s="145">
        <v>1</v>
      </c>
      <c r="H232" s="145">
        <v>0</v>
      </c>
      <c r="I232" s="145">
        <v>1</v>
      </c>
      <c r="J232" s="145">
        <v>1</v>
      </c>
      <c r="K232" s="145">
        <v>1</v>
      </c>
      <c r="L232" s="145">
        <v>1</v>
      </c>
      <c r="M232" s="145">
        <v>1</v>
      </c>
      <c r="N232" s="145">
        <v>1</v>
      </c>
      <c r="O232" s="145">
        <v>1</v>
      </c>
      <c r="P232" s="145">
        <v>1</v>
      </c>
      <c r="Q232" s="145">
        <v>1</v>
      </c>
      <c r="R232" s="145">
        <v>1</v>
      </c>
      <c r="S232" s="145">
        <v>0</v>
      </c>
      <c r="T232" s="145">
        <v>4</v>
      </c>
      <c r="U232" s="145">
        <v>3</v>
      </c>
      <c r="V232" s="145">
        <v>5</v>
      </c>
      <c r="W232" s="145">
        <v>5</v>
      </c>
      <c r="X232" s="145">
        <v>5</v>
      </c>
      <c r="Y232" s="145">
        <v>4</v>
      </c>
      <c r="Z232" s="145">
        <v>4</v>
      </c>
      <c r="AA232" s="145">
        <v>4</v>
      </c>
      <c r="AB232" s="145">
        <v>5</v>
      </c>
      <c r="AC232" s="145">
        <v>4</v>
      </c>
      <c r="AD232" s="145">
        <v>5</v>
      </c>
      <c r="AE232" s="145">
        <v>5</v>
      </c>
      <c r="AF232" s="145">
        <v>5</v>
      </c>
      <c r="AG232" s="145">
        <v>4</v>
      </c>
      <c r="AH232" s="145">
        <v>4</v>
      </c>
      <c r="AI232" s="145">
        <v>3</v>
      </c>
      <c r="AJ232" s="145">
        <v>3</v>
      </c>
      <c r="AK232" s="145">
        <v>5</v>
      </c>
      <c r="AL232" s="145">
        <v>3</v>
      </c>
      <c r="AM232" s="145">
        <v>5</v>
      </c>
      <c r="AN232" s="145">
        <v>5</v>
      </c>
      <c r="AO232" s="145">
        <v>5</v>
      </c>
      <c r="AP232" s="145">
        <v>5</v>
      </c>
      <c r="AQ232" s="145">
        <v>5</v>
      </c>
      <c r="AR232" s="145" t="s">
        <v>1014</v>
      </c>
    </row>
    <row r="233" spans="1:44" ht="13.2" x14ac:dyDescent="0.25">
      <c r="A233" s="7">
        <v>233</v>
      </c>
      <c r="B233" s="146">
        <v>43063.233894305551</v>
      </c>
      <c r="C233" s="145" t="s">
        <v>1015</v>
      </c>
      <c r="D233" s="145" t="s">
        <v>152</v>
      </c>
      <c r="E233" s="145" t="s">
        <v>776</v>
      </c>
      <c r="F233" s="145">
        <v>1</v>
      </c>
      <c r="G233" s="145">
        <v>1</v>
      </c>
      <c r="H233" s="145">
        <v>1</v>
      </c>
      <c r="I233" s="145">
        <v>1</v>
      </c>
      <c r="J233" s="145">
        <v>1</v>
      </c>
      <c r="K233" s="145">
        <v>1</v>
      </c>
      <c r="L233" s="145">
        <v>1</v>
      </c>
      <c r="M233" s="145">
        <v>1</v>
      </c>
      <c r="N233" s="145">
        <v>1</v>
      </c>
      <c r="O233" s="145">
        <v>0</v>
      </c>
      <c r="P233" s="145">
        <v>0</v>
      </c>
      <c r="Q233" s="145">
        <v>1</v>
      </c>
      <c r="R233" s="145">
        <v>1</v>
      </c>
      <c r="S233" s="145">
        <v>0</v>
      </c>
      <c r="T233" s="145">
        <v>2</v>
      </c>
      <c r="U233" s="145">
        <v>3</v>
      </c>
      <c r="V233" s="145">
        <v>5</v>
      </c>
      <c r="W233" s="145">
        <v>5</v>
      </c>
      <c r="X233" s="145">
        <v>3</v>
      </c>
      <c r="Y233" s="145">
        <v>4</v>
      </c>
      <c r="Z233" s="145">
        <v>3</v>
      </c>
      <c r="AA233" s="145">
        <v>2</v>
      </c>
      <c r="AB233" s="145">
        <v>3</v>
      </c>
      <c r="AC233" s="145">
        <v>4</v>
      </c>
      <c r="AD233" s="145">
        <v>5</v>
      </c>
      <c r="AE233" s="145">
        <v>5</v>
      </c>
      <c r="AF233" s="145">
        <v>5</v>
      </c>
      <c r="AG233" s="145">
        <v>3</v>
      </c>
      <c r="AH233" s="145">
        <v>3</v>
      </c>
      <c r="AI233" s="145">
        <v>5</v>
      </c>
      <c r="AJ233" s="145">
        <v>5</v>
      </c>
      <c r="AK233" s="145">
        <v>3</v>
      </c>
      <c r="AL233" s="145">
        <v>5</v>
      </c>
      <c r="AM233" s="145">
        <v>3</v>
      </c>
      <c r="AN233" s="145">
        <v>3</v>
      </c>
      <c r="AO233" s="145">
        <v>3</v>
      </c>
      <c r="AP233" s="145">
        <v>3</v>
      </c>
      <c r="AQ233" s="145">
        <v>4</v>
      </c>
      <c r="AR233" s="145" t="s">
        <v>1016</v>
      </c>
    </row>
    <row r="234" spans="1:44" ht="13.2" x14ac:dyDescent="0.25">
      <c r="A234" s="7">
        <v>234</v>
      </c>
      <c r="B234" s="146">
        <v>43063.236341921292</v>
      </c>
      <c r="C234" s="145" t="s">
        <v>1017</v>
      </c>
      <c r="D234" s="145" t="s">
        <v>152</v>
      </c>
      <c r="E234" s="145" t="s">
        <v>776</v>
      </c>
      <c r="F234" s="145">
        <v>1</v>
      </c>
      <c r="G234" s="145">
        <v>1</v>
      </c>
      <c r="H234" s="145">
        <v>1</v>
      </c>
      <c r="I234" s="145">
        <v>1</v>
      </c>
      <c r="J234" s="145">
        <v>1</v>
      </c>
      <c r="K234" s="145">
        <v>1</v>
      </c>
      <c r="L234" s="145">
        <v>1</v>
      </c>
      <c r="M234" s="145">
        <v>1</v>
      </c>
      <c r="N234" s="145">
        <v>1</v>
      </c>
      <c r="O234" s="145">
        <v>0</v>
      </c>
      <c r="P234" s="145">
        <v>0</v>
      </c>
      <c r="Q234" s="145">
        <v>1</v>
      </c>
      <c r="R234" s="145">
        <v>1</v>
      </c>
      <c r="S234" s="145">
        <v>0</v>
      </c>
      <c r="T234" s="145">
        <v>3</v>
      </c>
      <c r="U234" s="145">
        <v>3</v>
      </c>
      <c r="V234" s="145">
        <v>5</v>
      </c>
      <c r="W234" s="145">
        <v>4</v>
      </c>
      <c r="X234" s="145">
        <v>2</v>
      </c>
      <c r="Y234" s="145">
        <v>3</v>
      </c>
      <c r="Z234" s="145">
        <v>4</v>
      </c>
      <c r="AA234" s="145">
        <v>2</v>
      </c>
      <c r="AB234" s="145">
        <v>4</v>
      </c>
      <c r="AC234" s="145">
        <v>5</v>
      </c>
      <c r="AD234" s="145">
        <v>5</v>
      </c>
      <c r="AE234" s="145">
        <v>5</v>
      </c>
      <c r="AF234" s="145">
        <v>4</v>
      </c>
      <c r="AG234" s="145">
        <v>4</v>
      </c>
      <c r="AH234" s="145">
        <v>5</v>
      </c>
      <c r="AI234" s="145">
        <v>5</v>
      </c>
      <c r="AJ234" s="145">
        <v>3</v>
      </c>
      <c r="AK234" s="145">
        <v>2</v>
      </c>
      <c r="AL234" s="145">
        <v>5</v>
      </c>
      <c r="AM234" s="145">
        <v>5</v>
      </c>
      <c r="AN234" s="145">
        <v>3</v>
      </c>
      <c r="AO234" s="145">
        <v>5</v>
      </c>
      <c r="AP234" s="145">
        <v>3</v>
      </c>
      <c r="AQ234" s="145">
        <v>5</v>
      </c>
      <c r="AR234" s="145" t="s">
        <v>1018</v>
      </c>
    </row>
    <row r="235" spans="1:44" ht="13.2" x14ac:dyDescent="0.25">
      <c r="A235" s="7">
        <v>235</v>
      </c>
      <c r="B235" s="146">
        <v>43063.245272824075</v>
      </c>
      <c r="C235" s="145" t="s">
        <v>1019</v>
      </c>
      <c r="D235" s="145" t="s">
        <v>152</v>
      </c>
      <c r="E235" s="145" t="s">
        <v>776</v>
      </c>
      <c r="F235" s="145">
        <v>1</v>
      </c>
      <c r="G235" s="145">
        <v>1</v>
      </c>
      <c r="H235" s="145">
        <v>1</v>
      </c>
      <c r="I235" s="145">
        <v>1</v>
      </c>
      <c r="J235" s="145">
        <v>1</v>
      </c>
      <c r="K235" s="145">
        <v>1</v>
      </c>
      <c r="L235" s="145">
        <v>1</v>
      </c>
      <c r="M235" s="145">
        <v>1</v>
      </c>
      <c r="N235" s="145">
        <v>1</v>
      </c>
      <c r="O235" s="145">
        <v>1</v>
      </c>
      <c r="P235" s="145">
        <v>1</v>
      </c>
      <c r="Q235" s="145">
        <v>1</v>
      </c>
      <c r="R235" s="145">
        <v>1</v>
      </c>
      <c r="S235" s="145">
        <v>0</v>
      </c>
      <c r="T235" s="145">
        <v>4</v>
      </c>
      <c r="U235" s="145">
        <v>5</v>
      </c>
      <c r="V235" s="145">
        <v>5</v>
      </c>
      <c r="W235" s="145">
        <v>5</v>
      </c>
      <c r="X235" s="145">
        <v>4</v>
      </c>
      <c r="Y235" s="145">
        <v>4</v>
      </c>
      <c r="Z235" s="145">
        <v>4</v>
      </c>
      <c r="AA235" s="145">
        <v>2</v>
      </c>
      <c r="AB235" s="145">
        <v>5</v>
      </c>
      <c r="AC235" s="145">
        <v>5</v>
      </c>
      <c r="AD235" s="145">
        <v>5</v>
      </c>
      <c r="AE235" s="145">
        <v>4</v>
      </c>
      <c r="AF235" s="145">
        <v>3</v>
      </c>
      <c r="AG235" s="145">
        <v>4</v>
      </c>
      <c r="AH235" s="145">
        <v>5</v>
      </c>
      <c r="AI235" s="145">
        <v>4</v>
      </c>
      <c r="AJ235" s="145">
        <v>5</v>
      </c>
      <c r="AK235" s="145">
        <v>4</v>
      </c>
      <c r="AL235" s="145">
        <v>4</v>
      </c>
      <c r="AM235" s="145">
        <v>4</v>
      </c>
      <c r="AN235" s="145">
        <v>4</v>
      </c>
      <c r="AO235" s="145">
        <v>5</v>
      </c>
      <c r="AP235" s="145">
        <v>5</v>
      </c>
      <c r="AQ235" s="145">
        <v>4</v>
      </c>
      <c r="AR235" s="145" t="s">
        <v>1020</v>
      </c>
    </row>
    <row r="236" spans="1:44" ht="13.2" x14ac:dyDescent="0.25">
      <c r="A236" s="7">
        <v>236</v>
      </c>
      <c r="B236" s="146">
        <v>43063.248551851852</v>
      </c>
      <c r="D236" s="145" t="s">
        <v>145</v>
      </c>
      <c r="E236" s="145" t="s">
        <v>776</v>
      </c>
      <c r="F236" s="145">
        <v>1</v>
      </c>
      <c r="G236" s="145">
        <v>1</v>
      </c>
      <c r="H236" s="145">
        <v>1</v>
      </c>
      <c r="I236" s="145">
        <v>1</v>
      </c>
      <c r="J236" s="145">
        <v>1</v>
      </c>
      <c r="K236" s="145">
        <v>1</v>
      </c>
      <c r="L236" s="145">
        <v>1</v>
      </c>
      <c r="M236" s="145">
        <v>1</v>
      </c>
      <c r="N236" s="145">
        <v>1</v>
      </c>
      <c r="O236" s="145">
        <v>0</v>
      </c>
      <c r="P236" s="145">
        <v>1</v>
      </c>
      <c r="Q236" s="145">
        <v>1</v>
      </c>
      <c r="R236" s="145">
        <v>1</v>
      </c>
      <c r="S236" s="145">
        <v>0</v>
      </c>
      <c r="T236" s="145">
        <v>3</v>
      </c>
      <c r="U236" s="145">
        <v>3</v>
      </c>
      <c r="V236" s="145">
        <v>5</v>
      </c>
      <c r="W236" s="145">
        <v>4</v>
      </c>
      <c r="X236" s="145">
        <v>3</v>
      </c>
      <c r="Y236" s="145">
        <v>4</v>
      </c>
      <c r="Z236" s="145">
        <v>4</v>
      </c>
      <c r="AA236" s="145">
        <v>3</v>
      </c>
      <c r="AB236" s="145">
        <v>4</v>
      </c>
      <c r="AC236" s="145">
        <v>4</v>
      </c>
      <c r="AD236" s="145">
        <v>4</v>
      </c>
      <c r="AE236" s="145">
        <v>4</v>
      </c>
      <c r="AF236" s="145">
        <v>3</v>
      </c>
      <c r="AG236" s="145">
        <v>5</v>
      </c>
      <c r="AH236" s="145">
        <v>4</v>
      </c>
      <c r="AI236" s="145">
        <v>4</v>
      </c>
      <c r="AJ236" s="145">
        <v>4</v>
      </c>
      <c r="AK236" s="145">
        <v>3</v>
      </c>
      <c r="AL236" s="145">
        <v>3</v>
      </c>
      <c r="AM236" s="145">
        <v>3</v>
      </c>
      <c r="AN236" s="145">
        <v>4</v>
      </c>
      <c r="AO236" s="145">
        <v>4</v>
      </c>
      <c r="AP236" s="145">
        <v>4</v>
      </c>
      <c r="AQ236" s="145">
        <v>4</v>
      </c>
      <c r="AR236" s="145">
        <v>81232390967</v>
      </c>
    </row>
    <row r="237" spans="1:44" ht="13.2" x14ac:dyDescent="0.25">
      <c r="A237" s="7">
        <v>237</v>
      </c>
      <c r="B237" s="146">
        <v>43063.255166064817</v>
      </c>
      <c r="C237" s="145" t="s">
        <v>1021</v>
      </c>
      <c r="D237" s="145" t="s">
        <v>152</v>
      </c>
      <c r="E237" s="145" t="s">
        <v>776</v>
      </c>
      <c r="F237" s="145">
        <v>1</v>
      </c>
      <c r="G237" s="145">
        <v>1</v>
      </c>
      <c r="H237" s="145">
        <v>0</v>
      </c>
      <c r="I237" s="145">
        <v>1</v>
      </c>
      <c r="J237" s="145">
        <v>1</v>
      </c>
      <c r="K237" s="145">
        <v>1</v>
      </c>
      <c r="L237" s="145">
        <v>1</v>
      </c>
      <c r="M237" s="145">
        <v>1</v>
      </c>
      <c r="N237" s="145">
        <v>1</v>
      </c>
      <c r="O237" s="145">
        <v>1</v>
      </c>
      <c r="P237" s="145">
        <v>1</v>
      </c>
      <c r="Q237" s="145">
        <v>1</v>
      </c>
      <c r="R237" s="145">
        <v>1</v>
      </c>
      <c r="S237" s="145">
        <v>0</v>
      </c>
      <c r="T237" s="145">
        <v>3</v>
      </c>
      <c r="U237" s="145">
        <v>5</v>
      </c>
      <c r="V237" s="145">
        <v>5</v>
      </c>
      <c r="W237" s="145">
        <v>4</v>
      </c>
      <c r="X237" s="145">
        <v>3</v>
      </c>
      <c r="Y237" s="145">
        <v>4</v>
      </c>
      <c r="Z237" s="145">
        <v>4</v>
      </c>
      <c r="AA237" s="145">
        <v>2</v>
      </c>
      <c r="AB237" s="145">
        <v>5</v>
      </c>
      <c r="AC237" s="145">
        <v>4</v>
      </c>
      <c r="AD237" s="145">
        <v>4</v>
      </c>
      <c r="AE237" s="145">
        <v>3</v>
      </c>
      <c r="AF237" s="145">
        <v>3</v>
      </c>
      <c r="AG237" s="145">
        <v>4</v>
      </c>
      <c r="AH237" s="145">
        <v>4</v>
      </c>
      <c r="AI237" s="145">
        <v>4</v>
      </c>
      <c r="AJ237" s="145">
        <v>4</v>
      </c>
      <c r="AK237" s="145">
        <v>3</v>
      </c>
      <c r="AL237" s="145">
        <v>3</v>
      </c>
      <c r="AM237" s="145">
        <v>2</v>
      </c>
      <c r="AN237" s="145">
        <v>2</v>
      </c>
      <c r="AO237" s="145">
        <v>3</v>
      </c>
      <c r="AP237" s="145">
        <v>4</v>
      </c>
      <c r="AQ237" s="145">
        <v>3</v>
      </c>
      <c r="AR237" s="145" t="s">
        <v>1022</v>
      </c>
    </row>
    <row r="238" spans="1:44" ht="13.2" x14ac:dyDescent="0.25">
      <c r="A238" s="7">
        <v>238</v>
      </c>
      <c r="B238" s="146">
        <v>43063.256051770833</v>
      </c>
      <c r="C238" s="145" t="s">
        <v>1023</v>
      </c>
      <c r="D238" s="145" t="s">
        <v>152</v>
      </c>
      <c r="E238" s="145" t="s">
        <v>776</v>
      </c>
      <c r="F238" s="145">
        <v>1</v>
      </c>
      <c r="G238" s="145">
        <v>1</v>
      </c>
      <c r="H238" s="145">
        <v>0</v>
      </c>
      <c r="I238" s="145">
        <v>1</v>
      </c>
      <c r="J238" s="145">
        <v>1</v>
      </c>
      <c r="K238" s="145">
        <v>1</v>
      </c>
      <c r="L238" s="145">
        <v>0</v>
      </c>
      <c r="M238" s="145">
        <v>1</v>
      </c>
      <c r="N238" s="145">
        <v>1</v>
      </c>
      <c r="O238" s="145">
        <v>1</v>
      </c>
      <c r="P238" s="145">
        <v>0</v>
      </c>
      <c r="Q238" s="145">
        <v>0</v>
      </c>
      <c r="R238" s="145">
        <v>0</v>
      </c>
      <c r="S238" s="145">
        <v>0</v>
      </c>
      <c r="T238" s="145">
        <v>4</v>
      </c>
      <c r="U238" s="145">
        <v>3</v>
      </c>
      <c r="V238" s="145">
        <v>4</v>
      </c>
      <c r="W238" s="145">
        <v>3</v>
      </c>
      <c r="X238" s="145">
        <v>4</v>
      </c>
      <c r="Y238" s="145">
        <v>4</v>
      </c>
      <c r="Z238" s="145">
        <v>4</v>
      </c>
      <c r="AA238" s="145">
        <v>3</v>
      </c>
      <c r="AB238" s="145">
        <v>4</v>
      </c>
      <c r="AC238" s="145">
        <v>3</v>
      </c>
      <c r="AD238" s="145">
        <v>4</v>
      </c>
      <c r="AE238" s="145">
        <v>4</v>
      </c>
      <c r="AF238" s="145">
        <v>3</v>
      </c>
      <c r="AG238" s="145">
        <v>4</v>
      </c>
      <c r="AH238" s="145">
        <v>4</v>
      </c>
      <c r="AI238" s="145">
        <v>4</v>
      </c>
      <c r="AJ238" s="145">
        <v>3</v>
      </c>
      <c r="AK238" s="145">
        <v>4</v>
      </c>
      <c r="AL238" s="145">
        <v>3</v>
      </c>
      <c r="AM238" s="145">
        <v>4</v>
      </c>
      <c r="AN238" s="145">
        <v>4</v>
      </c>
      <c r="AO238" s="145">
        <v>3</v>
      </c>
      <c r="AP238" s="145">
        <v>2</v>
      </c>
      <c r="AQ238" s="145">
        <v>3</v>
      </c>
      <c r="AR238" s="145" t="s">
        <v>1024</v>
      </c>
    </row>
    <row r="239" spans="1:44" ht="13.2" x14ac:dyDescent="0.25">
      <c r="A239" s="7">
        <v>239</v>
      </c>
      <c r="B239" s="146">
        <v>43063.259019999998</v>
      </c>
      <c r="C239" s="145" t="s">
        <v>1025</v>
      </c>
      <c r="D239" s="145" t="s">
        <v>152</v>
      </c>
      <c r="E239" s="145" t="s">
        <v>776</v>
      </c>
      <c r="F239" s="145">
        <v>1</v>
      </c>
      <c r="G239" s="145">
        <v>1</v>
      </c>
      <c r="H239" s="145">
        <v>0</v>
      </c>
      <c r="I239" s="145">
        <v>1</v>
      </c>
      <c r="J239" s="145">
        <v>1</v>
      </c>
      <c r="K239" s="145">
        <v>1</v>
      </c>
      <c r="L239" s="145">
        <v>0</v>
      </c>
      <c r="M239" s="145">
        <v>1</v>
      </c>
      <c r="N239" s="145">
        <v>1</v>
      </c>
      <c r="O239" s="145">
        <v>0</v>
      </c>
      <c r="P239" s="145">
        <v>0</v>
      </c>
      <c r="Q239" s="145">
        <v>1</v>
      </c>
      <c r="R239" s="145">
        <v>0</v>
      </c>
      <c r="S239" s="145">
        <v>0</v>
      </c>
      <c r="T239" s="145">
        <v>4</v>
      </c>
      <c r="U239" s="145">
        <v>2</v>
      </c>
      <c r="V239" s="145">
        <v>4</v>
      </c>
      <c r="W239" s="145">
        <v>4</v>
      </c>
      <c r="X239" s="145">
        <v>4</v>
      </c>
      <c r="Y239" s="145">
        <v>2</v>
      </c>
      <c r="Z239" s="145">
        <v>2</v>
      </c>
      <c r="AA239" s="145">
        <v>2</v>
      </c>
      <c r="AB239" s="145">
        <v>2</v>
      </c>
      <c r="AC239" s="145">
        <v>5</v>
      </c>
      <c r="AD239" s="145">
        <v>5</v>
      </c>
      <c r="AE239" s="145">
        <v>5</v>
      </c>
      <c r="AF239" s="145">
        <v>3</v>
      </c>
      <c r="AG239" s="145">
        <v>5</v>
      </c>
      <c r="AH239" s="145">
        <v>5</v>
      </c>
      <c r="AI239" s="145">
        <v>5</v>
      </c>
      <c r="AJ239" s="145">
        <v>5</v>
      </c>
      <c r="AK239" s="145">
        <v>4</v>
      </c>
      <c r="AL239" s="145">
        <v>3</v>
      </c>
      <c r="AM239" s="145">
        <v>4</v>
      </c>
      <c r="AN239" s="145">
        <v>3</v>
      </c>
      <c r="AO239" s="145">
        <v>5</v>
      </c>
      <c r="AP239" s="145">
        <v>5</v>
      </c>
      <c r="AQ239" s="145">
        <v>5</v>
      </c>
      <c r="AR239" s="145">
        <v>81366167152</v>
      </c>
    </row>
    <row r="240" spans="1:44" ht="13.2" x14ac:dyDescent="0.25">
      <c r="A240" s="7">
        <v>240</v>
      </c>
      <c r="B240" s="146">
        <v>43063.261667719911</v>
      </c>
      <c r="C240" s="145" t="s">
        <v>1026</v>
      </c>
      <c r="D240" s="145" t="s">
        <v>152</v>
      </c>
      <c r="E240" s="145" t="s">
        <v>776</v>
      </c>
      <c r="F240" s="145">
        <v>1</v>
      </c>
      <c r="G240" s="145">
        <v>0</v>
      </c>
      <c r="H240" s="145">
        <v>1</v>
      </c>
      <c r="I240" s="145">
        <v>1</v>
      </c>
      <c r="J240" s="145">
        <v>0</v>
      </c>
      <c r="K240" s="145">
        <v>0</v>
      </c>
      <c r="L240" s="145">
        <v>1</v>
      </c>
      <c r="M240" s="145">
        <v>0</v>
      </c>
      <c r="N240" s="145">
        <v>1</v>
      </c>
      <c r="O240" s="145">
        <v>0</v>
      </c>
      <c r="P240" s="145">
        <v>0</v>
      </c>
      <c r="Q240" s="145">
        <v>1</v>
      </c>
      <c r="R240" s="145">
        <v>1</v>
      </c>
      <c r="S240" s="145">
        <v>0</v>
      </c>
      <c r="T240" s="145">
        <v>5</v>
      </c>
      <c r="U240" s="145">
        <v>5</v>
      </c>
      <c r="V240" s="145">
        <v>5</v>
      </c>
      <c r="W240" s="145">
        <v>4</v>
      </c>
      <c r="X240" s="145">
        <v>4</v>
      </c>
      <c r="Y240" s="145">
        <v>5</v>
      </c>
      <c r="Z240" s="145">
        <v>5</v>
      </c>
      <c r="AA240" s="145">
        <v>3</v>
      </c>
      <c r="AB240" s="145">
        <v>4</v>
      </c>
      <c r="AC240" s="145">
        <v>5</v>
      </c>
      <c r="AD240" s="145">
        <v>5</v>
      </c>
      <c r="AE240" s="145">
        <v>5</v>
      </c>
      <c r="AF240" s="145">
        <v>3</v>
      </c>
      <c r="AG240" s="145">
        <v>4</v>
      </c>
      <c r="AH240" s="145">
        <v>4</v>
      </c>
      <c r="AI240" s="145">
        <v>5</v>
      </c>
      <c r="AJ240" s="145">
        <v>3</v>
      </c>
      <c r="AK240" s="145">
        <v>4</v>
      </c>
      <c r="AL240" s="145">
        <v>3</v>
      </c>
      <c r="AM240" s="145">
        <v>4</v>
      </c>
      <c r="AN240" s="145">
        <v>4</v>
      </c>
      <c r="AO240" s="145">
        <v>3</v>
      </c>
      <c r="AP240" s="145">
        <v>3</v>
      </c>
      <c r="AQ240" s="145">
        <v>3</v>
      </c>
      <c r="AR240" s="145" t="s">
        <v>1027</v>
      </c>
    </row>
    <row r="241" spans="1:44" ht="13.2" x14ac:dyDescent="0.25">
      <c r="A241" s="7">
        <v>241</v>
      </c>
      <c r="B241" s="146">
        <v>43063.26395601852</v>
      </c>
      <c r="D241" s="145" t="s">
        <v>152</v>
      </c>
      <c r="E241" s="145" t="s">
        <v>776</v>
      </c>
      <c r="F241" s="145">
        <v>1</v>
      </c>
      <c r="G241" s="145">
        <v>0</v>
      </c>
      <c r="H241" s="145">
        <v>0</v>
      </c>
      <c r="I241" s="145">
        <v>1</v>
      </c>
      <c r="J241" s="145">
        <v>0</v>
      </c>
      <c r="K241" s="145">
        <v>0</v>
      </c>
      <c r="L241" s="145">
        <v>0</v>
      </c>
      <c r="M241" s="145">
        <v>1</v>
      </c>
      <c r="N241" s="145">
        <v>1</v>
      </c>
      <c r="O241" s="145">
        <v>0</v>
      </c>
      <c r="P241" s="145">
        <v>1</v>
      </c>
      <c r="Q241" s="145">
        <v>1</v>
      </c>
      <c r="R241" s="145">
        <v>0</v>
      </c>
      <c r="S241" s="145">
        <v>0</v>
      </c>
      <c r="T241" s="145">
        <v>1</v>
      </c>
      <c r="U241" s="145">
        <v>4</v>
      </c>
      <c r="V241" s="145">
        <v>3</v>
      </c>
      <c r="W241" s="145">
        <v>3</v>
      </c>
      <c r="X241" s="145">
        <v>2</v>
      </c>
      <c r="Y241" s="145">
        <v>3</v>
      </c>
      <c r="Z241" s="145">
        <v>1</v>
      </c>
      <c r="AA241" s="145">
        <v>3</v>
      </c>
      <c r="AB241" s="145">
        <v>4</v>
      </c>
      <c r="AC241" s="145">
        <v>3</v>
      </c>
      <c r="AD241" s="145">
        <v>3</v>
      </c>
      <c r="AE241" s="145">
        <v>2</v>
      </c>
      <c r="AF241" s="145">
        <v>2</v>
      </c>
      <c r="AG241" s="145">
        <v>3</v>
      </c>
      <c r="AH241" s="145">
        <v>4</v>
      </c>
      <c r="AI241" s="145">
        <v>2</v>
      </c>
      <c r="AJ241" s="145">
        <v>3</v>
      </c>
      <c r="AK241" s="145">
        <v>1</v>
      </c>
      <c r="AL241" s="145">
        <v>3</v>
      </c>
      <c r="AM241" s="145">
        <v>1</v>
      </c>
      <c r="AN241" s="145">
        <v>1</v>
      </c>
      <c r="AO241" s="145">
        <v>3</v>
      </c>
      <c r="AP241" s="145">
        <v>2</v>
      </c>
      <c r="AQ241" s="145">
        <v>1</v>
      </c>
      <c r="AR241" s="145">
        <v>82243893812</v>
      </c>
    </row>
    <row r="242" spans="1:44" ht="13.2" x14ac:dyDescent="0.25">
      <c r="A242" s="7">
        <v>242</v>
      </c>
      <c r="B242" s="146">
        <v>43063.279690868054</v>
      </c>
      <c r="C242" s="145" t="s">
        <v>1028</v>
      </c>
      <c r="D242" s="145" t="s">
        <v>152</v>
      </c>
      <c r="E242" s="145" t="s">
        <v>776</v>
      </c>
      <c r="F242" s="145">
        <v>1</v>
      </c>
      <c r="G242" s="145">
        <v>1</v>
      </c>
      <c r="H242" s="145">
        <v>0</v>
      </c>
      <c r="I242" s="145">
        <v>1</v>
      </c>
      <c r="J242" s="145">
        <v>1</v>
      </c>
      <c r="K242" s="145">
        <v>0</v>
      </c>
      <c r="L242" s="145">
        <v>0</v>
      </c>
      <c r="M242" s="145">
        <v>0</v>
      </c>
      <c r="N242" s="145">
        <v>0</v>
      </c>
      <c r="O242" s="145">
        <v>0</v>
      </c>
      <c r="P242" s="145">
        <v>0</v>
      </c>
      <c r="Q242" s="145">
        <v>1</v>
      </c>
      <c r="R242" s="145">
        <v>0</v>
      </c>
      <c r="S242" s="145">
        <v>0</v>
      </c>
      <c r="T242" s="145">
        <v>3</v>
      </c>
      <c r="U242" s="145">
        <v>5</v>
      </c>
      <c r="V242" s="145">
        <v>3</v>
      </c>
      <c r="W242" s="145">
        <v>5</v>
      </c>
      <c r="X242" s="145">
        <v>4</v>
      </c>
      <c r="Y242" s="145">
        <v>4</v>
      </c>
      <c r="Z242" s="145">
        <v>5</v>
      </c>
      <c r="AA242" s="145">
        <v>4</v>
      </c>
      <c r="AB242" s="145">
        <v>3</v>
      </c>
      <c r="AC242" s="145">
        <v>5</v>
      </c>
      <c r="AD242" s="145">
        <v>5</v>
      </c>
      <c r="AE242" s="145">
        <v>5</v>
      </c>
      <c r="AF242" s="145">
        <v>3</v>
      </c>
      <c r="AG242" s="145">
        <v>5</v>
      </c>
      <c r="AH242" s="145">
        <v>4</v>
      </c>
      <c r="AI242" s="145">
        <v>5</v>
      </c>
      <c r="AJ242" s="145">
        <v>5</v>
      </c>
      <c r="AK242" s="145">
        <v>4</v>
      </c>
      <c r="AL242" s="145">
        <v>5</v>
      </c>
      <c r="AM242" s="145">
        <v>4</v>
      </c>
      <c r="AN242" s="145">
        <v>5</v>
      </c>
      <c r="AO242" s="145">
        <v>4</v>
      </c>
      <c r="AP242" s="145">
        <v>4</v>
      </c>
      <c r="AQ242" s="145">
        <v>3</v>
      </c>
      <c r="AR242" s="145">
        <v>85886456967</v>
      </c>
    </row>
    <row r="243" spans="1:44" ht="13.2" x14ac:dyDescent="0.25">
      <c r="A243" s="7">
        <v>243</v>
      </c>
      <c r="B243" s="146">
        <v>43063.282626689819</v>
      </c>
      <c r="C243" s="145" t="s">
        <v>1029</v>
      </c>
      <c r="D243" s="145" t="s">
        <v>145</v>
      </c>
      <c r="E243" s="145" t="s">
        <v>776</v>
      </c>
      <c r="F243" s="145">
        <v>1</v>
      </c>
      <c r="G243" s="145">
        <v>1</v>
      </c>
      <c r="H243" s="145">
        <v>0</v>
      </c>
      <c r="I243" s="145">
        <v>1</v>
      </c>
      <c r="J243" s="145">
        <v>1</v>
      </c>
      <c r="K243" s="145">
        <v>1</v>
      </c>
      <c r="L243" s="145">
        <v>0</v>
      </c>
      <c r="M243" s="145">
        <v>1</v>
      </c>
      <c r="N243" s="145">
        <v>0</v>
      </c>
      <c r="O243" s="145">
        <v>0</v>
      </c>
      <c r="P243" s="145">
        <v>1</v>
      </c>
      <c r="Q243" s="145">
        <v>0</v>
      </c>
      <c r="R243" s="145">
        <v>1</v>
      </c>
      <c r="S243" s="145">
        <v>0</v>
      </c>
      <c r="T243" s="145">
        <v>2</v>
      </c>
      <c r="U243" s="145">
        <v>3</v>
      </c>
      <c r="V243" s="145">
        <v>4</v>
      </c>
      <c r="W243" s="145">
        <v>2</v>
      </c>
      <c r="X243" s="145">
        <v>4</v>
      </c>
      <c r="Y243" s="145">
        <v>4</v>
      </c>
      <c r="Z243" s="145">
        <v>3</v>
      </c>
      <c r="AA243" s="145">
        <v>3</v>
      </c>
      <c r="AB243" s="145">
        <v>4</v>
      </c>
      <c r="AC243" s="145">
        <v>3</v>
      </c>
      <c r="AD243" s="145">
        <v>4</v>
      </c>
      <c r="AE243" s="145">
        <v>4</v>
      </c>
      <c r="AF243" s="145">
        <v>2</v>
      </c>
      <c r="AG243" s="145">
        <v>2</v>
      </c>
      <c r="AH243" s="145">
        <v>4</v>
      </c>
      <c r="AI243" s="145">
        <v>4</v>
      </c>
      <c r="AJ243" s="145">
        <v>4</v>
      </c>
      <c r="AK243" s="145">
        <v>2</v>
      </c>
      <c r="AL243" s="145">
        <v>4</v>
      </c>
      <c r="AM243" s="145">
        <v>2</v>
      </c>
      <c r="AN243" s="145">
        <v>3</v>
      </c>
      <c r="AO243" s="145">
        <v>4</v>
      </c>
      <c r="AP243" s="145">
        <v>4</v>
      </c>
      <c r="AQ243" s="145">
        <v>4</v>
      </c>
      <c r="AR243" s="145">
        <v>81381293764</v>
      </c>
    </row>
    <row r="244" spans="1:44" ht="13.2" x14ac:dyDescent="0.25">
      <c r="A244" s="7">
        <v>244</v>
      </c>
      <c r="B244" s="146">
        <v>43063.288983113423</v>
      </c>
      <c r="C244" s="145" t="s">
        <v>1030</v>
      </c>
      <c r="D244" s="145" t="s">
        <v>152</v>
      </c>
      <c r="E244" s="145" t="s">
        <v>776</v>
      </c>
      <c r="F244" s="145">
        <v>1</v>
      </c>
      <c r="G244" s="145">
        <v>1</v>
      </c>
      <c r="H244" s="145">
        <v>0</v>
      </c>
      <c r="I244" s="145">
        <v>1</v>
      </c>
      <c r="J244" s="145">
        <v>1</v>
      </c>
      <c r="K244" s="145">
        <v>1</v>
      </c>
      <c r="L244" s="145">
        <v>1</v>
      </c>
      <c r="M244" s="145">
        <v>1</v>
      </c>
      <c r="N244" s="145">
        <v>0</v>
      </c>
      <c r="O244" s="145">
        <v>0</v>
      </c>
      <c r="P244" s="145">
        <v>0</v>
      </c>
      <c r="Q244" s="145">
        <v>1</v>
      </c>
      <c r="R244" s="145">
        <v>1</v>
      </c>
      <c r="S244" s="145">
        <v>0</v>
      </c>
      <c r="T244" s="145">
        <v>4</v>
      </c>
      <c r="U244" s="145">
        <v>4</v>
      </c>
      <c r="V244" s="145">
        <v>5</v>
      </c>
      <c r="W244" s="145">
        <v>3</v>
      </c>
      <c r="X244" s="145">
        <v>3</v>
      </c>
      <c r="Y244" s="145">
        <v>3</v>
      </c>
      <c r="Z244" s="145">
        <v>3</v>
      </c>
      <c r="AA244" s="145">
        <v>3</v>
      </c>
      <c r="AB244" s="145">
        <v>4</v>
      </c>
      <c r="AC244" s="145">
        <v>5</v>
      </c>
      <c r="AD244" s="145">
        <v>3</v>
      </c>
      <c r="AE244" s="145">
        <v>4</v>
      </c>
      <c r="AF244" s="145">
        <v>3</v>
      </c>
      <c r="AG244" s="145">
        <v>4</v>
      </c>
      <c r="AH244" s="145">
        <v>5</v>
      </c>
      <c r="AI244" s="145">
        <v>5</v>
      </c>
      <c r="AJ244" s="145">
        <v>4</v>
      </c>
      <c r="AK244" s="145">
        <v>5</v>
      </c>
      <c r="AL244" s="145">
        <v>3</v>
      </c>
      <c r="AM244" s="145">
        <v>4</v>
      </c>
      <c r="AN244" s="145">
        <v>4</v>
      </c>
      <c r="AO244" s="145">
        <v>4</v>
      </c>
      <c r="AP244" s="145">
        <v>4</v>
      </c>
      <c r="AQ244" s="145">
        <v>4</v>
      </c>
      <c r="AR244" s="145">
        <v>81902278376</v>
      </c>
    </row>
    <row r="245" spans="1:44" ht="13.2" x14ac:dyDescent="0.25">
      <c r="A245" s="7">
        <v>245</v>
      </c>
      <c r="B245" s="146">
        <v>43063.289057268514</v>
      </c>
      <c r="C245" s="145" t="s">
        <v>1031</v>
      </c>
      <c r="D245" s="145" t="s">
        <v>152</v>
      </c>
      <c r="E245" s="145" t="s">
        <v>776</v>
      </c>
      <c r="F245" s="145">
        <v>1</v>
      </c>
      <c r="G245" s="145">
        <v>1</v>
      </c>
      <c r="H245" s="145">
        <v>0</v>
      </c>
      <c r="I245" s="145">
        <v>1</v>
      </c>
      <c r="J245" s="145">
        <v>1</v>
      </c>
      <c r="K245" s="145">
        <v>1</v>
      </c>
      <c r="L245" s="145">
        <v>0</v>
      </c>
      <c r="M245" s="145">
        <v>0</v>
      </c>
      <c r="N245" s="145">
        <v>1</v>
      </c>
      <c r="O245" s="145">
        <v>0</v>
      </c>
      <c r="P245" s="145">
        <v>0</v>
      </c>
      <c r="Q245" s="145">
        <v>1</v>
      </c>
      <c r="R245" s="145">
        <v>0</v>
      </c>
      <c r="S245" s="145">
        <v>0</v>
      </c>
      <c r="T245" s="145">
        <v>5</v>
      </c>
      <c r="U245" s="145">
        <v>4</v>
      </c>
      <c r="V245" s="145">
        <v>4</v>
      </c>
      <c r="W245" s="145">
        <v>4</v>
      </c>
      <c r="X245" s="145">
        <v>3</v>
      </c>
      <c r="Y245" s="145">
        <v>3</v>
      </c>
      <c r="Z245" s="145">
        <v>3</v>
      </c>
      <c r="AA245" s="145">
        <v>3</v>
      </c>
      <c r="AB245" s="145">
        <v>3</v>
      </c>
      <c r="AC245" s="145">
        <v>4</v>
      </c>
      <c r="AD245" s="145">
        <v>4</v>
      </c>
      <c r="AE245" s="145">
        <v>4</v>
      </c>
      <c r="AF245" s="145">
        <v>4</v>
      </c>
      <c r="AG245" s="145">
        <v>4</v>
      </c>
      <c r="AH245" s="145">
        <v>4</v>
      </c>
      <c r="AI245" s="145">
        <v>4</v>
      </c>
      <c r="AJ245" s="145">
        <v>4</v>
      </c>
      <c r="AK245" s="145">
        <v>4</v>
      </c>
      <c r="AL245" s="145">
        <v>4</v>
      </c>
      <c r="AM245" s="145">
        <v>3</v>
      </c>
      <c r="AN245" s="145">
        <v>4</v>
      </c>
      <c r="AO245" s="145">
        <v>4</v>
      </c>
      <c r="AP245" s="145">
        <v>3</v>
      </c>
      <c r="AQ245" s="145">
        <v>4</v>
      </c>
      <c r="AR245" s="145">
        <v>82242169943</v>
      </c>
    </row>
    <row r="246" spans="1:44" ht="13.2" x14ac:dyDescent="0.25">
      <c r="A246" s="7">
        <v>246</v>
      </c>
      <c r="B246" s="146">
        <v>43063.293611574074</v>
      </c>
      <c r="C246" s="145" t="s">
        <v>1032</v>
      </c>
      <c r="D246" s="145" t="s">
        <v>152</v>
      </c>
      <c r="E246" s="145" t="s">
        <v>776</v>
      </c>
      <c r="F246" s="145">
        <v>1</v>
      </c>
      <c r="G246" s="145">
        <v>1</v>
      </c>
      <c r="H246" s="145">
        <v>0</v>
      </c>
      <c r="I246" s="145">
        <v>1</v>
      </c>
      <c r="J246" s="145">
        <v>1</v>
      </c>
      <c r="K246" s="145">
        <v>1</v>
      </c>
      <c r="L246" s="145">
        <v>1</v>
      </c>
      <c r="M246" s="145">
        <v>1</v>
      </c>
      <c r="N246" s="145">
        <v>1</v>
      </c>
      <c r="O246" s="145">
        <v>1</v>
      </c>
      <c r="P246" s="145">
        <v>0</v>
      </c>
      <c r="Q246" s="145">
        <v>1</v>
      </c>
      <c r="R246" s="145">
        <v>1</v>
      </c>
      <c r="S246" s="145">
        <v>0</v>
      </c>
      <c r="T246" s="145">
        <v>2</v>
      </c>
      <c r="U246" s="145">
        <v>1</v>
      </c>
      <c r="V246" s="145">
        <v>5</v>
      </c>
      <c r="W246" s="145">
        <v>3</v>
      </c>
      <c r="X246" s="145">
        <v>3</v>
      </c>
      <c r="Y246" s="145">
        <v>4</v>
      </c>
      <c r="Z246" s="145">
        <v>3</v>
      </c>
      <c r="AA246" s="145">
        <v>4</v>
      </c>
      <c r="AB246" s="145">
        <v>4</v>
      </c>
      <c r="AC246" s="145">
        <v>3</v>
      </c>
      <c r="AD246" s="145">
        <v>4</v>
      </c>
      <c r="AE246" s="145">
        <v>5</v>
      </c>
      <c r="AF246" s="145">
        <v>3</v>
      </c>
      <c r="AG246" s="145">
        <v>4</v>
      </c>
      <c r="AH246" s="145">
        <v>5</v>
      </c>
      <c r="AI246" s="145">
        <v>5</v>
      </c>
      <c r="AJ246" s="145">
        <v>4</v>
      </c>
      <c r="AK246" s="145">
        <v>3</v>
      </c>
      <c r="AL246" s="145">
        <v>4</v>
      </c>
      <c r="AM246" s="145">
        <v>3</v>
      </c>
      <c r="AN246" s="145">
        <v>2</v>
      </c>
      <c r="AO246" s="145">
        <v>4</v>
      </c>
      <c r="AP246" s="145">
        <v>3</v>
      </c>
      <c r="AQ246" s="145">
        <v>4</v>
      </c>
      <c r="AR246" s="145">
        <v>81331848260</v>
      </c>
    </row>
    <row r="247" spans="1:44" ht="13.2" x14ac:dyDescent="0.25">
      <c r="A247" s="7">
        <v>247</v>
      </c>
      <c r="B247" s="146">
        <v>43063.311842557872</v>
      </c>
      <c r="D247" s="145" t="s">
        <v>152</v>
      </c>
      <c r="E247" s="145" t="s">
        <v>776</v>
      </c>
      <c r="F247" s="145">
        <v>1</v>
      </c>
      <c r="G247" s="145">
        <v>1</v>
      </c>
      <c r="H247" s="145">
        <v>0</v>
      </c>
      <c r="I247" s="145">
        <v>1</v>
      </c>
      <c r="J247" s="145">
        <v>1</v>
      </c>
      <c r="K247" s="145">
        <v>1</v>
      </c>
      <c r="L247" s="145">
        <v>1</v>
      </c>
      <c r="M247" s="145">
        <v>0</v>
      </c>
      <c r="N247" s="145">
        <v>0</v>
      </c>
      <c r="O247" s="145">
        <v>0</v>
      </c>
      <c r="P247" s="145">
        <v>0</v>
      </c>
      <c r="Q247" s="145">
        <v>1</v>
      </c>
      <c r="R247" s="145">
        <v>1</v>
      </c>
      <c r="S247" s="145">
        <v>0</v>
      </c>
      <c r="T247" s="145">
        <v>4</v>
      </c>
      <c r="U247" s="145">
        <v>4</v>
      </c>
      <c r="V247" s="145">
        <v>4</v>
      </c>
      <c r="W247" s="145">
        <v>4</v>
      </c>
      <c r="X247" s="145">
        <v>3</v>
      </c>
      <c r="Y247" s="145">
        <v>4</v>
      </c>
      <c r="Z247" s="145">
        <v>3</v>
      </c>
      <c r="AA247" s="145">
        <v>3</v>
      </c>
      <c r="AB247" s="145">
        <v>4</v>
      </c>
      <c r="AC247" s="145">
        <v>4</v>
      </c>
      <c r="AD247" s="145">
        <v>5</v>
      </c>
      <c r="AE247" s="145">
        <v>5</v>
      </c>
      <c r="AF247" s="145">
        <v>3</v>
      </c>
      <c r="AG247" s="145">
        <v>5</v>
      </c>
      <c r="AH247" s="145">
        <v>4</v>
      </c>
      <c r="AI247" s="145">
        <v>5</v>
      </c>
      <c r="AJ247" s="145">
        <v>4</v>
      </c>
      <c r="AK247" s="145">
        <v>5</v>
      </c>
      <c r="AL247" s="145">
        <v>4</v>
      </c>
      <c r="AM247" s="145">
        <v>3</v>
      </c>
      <c r="AN247" s="145">
        <v>3</v>
      </c>
      <c r="AO247" s="145">
        <v>4</v>
      </c>
      <c r="AP247" s="145">
        <v>4</v>
      </c>
      <c r="AQ247" s="145">
        <v>5</v>
      </c>
      <c r="AR247" s="145">
        <v>85706112436</v>
      </c>
    </row>
    <row r="248" spans="1:44" ht="13.2" x14ac:dyDescent="0.25">
      <c r="A248" s="7">
        <v>248</v>
      </c>
      <c r="B248" s="146">
        <v>43063.318626400462</v>
      </c>
      <c r="D248" s="145" t="s">
        <v>145</v>
      </c>
      <c r="E248" s="145" t="s">
        <v>776</v>
      </c>
      <c r="F248" s="145">
        <v>1</v>
      </c>
      <c r="G248" s="145">
        <v>1</v>
      </c>
      <c r="H248" s="145">
        <v>0</v>
      </c>
      <c r="I248" s="145">
        <v>1</v>
      </c>
      <c r="J248" s="145">
        <v>1</v>
      </c>
      <c r="K248" s="145">
        <v>1</v>
      </c>
      <c r="L248" s="145">
        <v>1</v>
      </c>
      <c r="M248" s="145">
        <v>1</v>
      </c>
      <c r="N248" s="145">
        <v>1</v>
      </c>
      <c r="O248" s="145">
        <v>1</v>
      </c>
      <c r="P248" s="145">
        <v>1</v>
      </c>
      <c r="Q248" s="145">
        <v>1</v>
      </c>
      <c r="R248" s="145">
        <v>1</v>
      </c>
      <c r="S248" s="145">
        <v>0</v>
      </c>
      <c r="T248" s="145">
        <v>3</v>
      </c>
      <c r="U248" s="145">
        <v>4</v>
      </c>
      <c r="V248" s="145">
        <v>4</v>
      </c>
      <c r="W248" s="145">
        <v>4</v>
      </c>
      <c r="X248" s="145">
        <v>3</v>
      </c>
      <c r="Y248" s="145">
        <v>4</v>
      </c>
      <c r="Z248" s="145">
        <v>4</v>
      </c>
      <c r="AA248" s="145">
        <v>2</v>
      </c>
      <c r="AB248" s="145">
        <v>4</v>
      </c>
      <c r="AC248" s="145">
        <v>4</v>
      </c>
      <c r="AD248" s="145">
        <v>4</v>
      </c>
      <c r="AE248" s="145">
        <v>4</v>
      </c>
      <c r="AF248" s="145">
        <v>3</v>
      </c>
      <c r="AG248" s="145">
        <v>4</v>
      </c>
      <c r="AH248" s="145">
        <v>4</v>
      </c>
      <c r="AI248" s="145">
        <v>4</v>
      </c>
      <c r="AJ248" s="145">
        <v>4</v>
      </c>
      <c r="AK248" s="145">
        <v>4</v>
      </c>
      <c r="AL248" s="145">
        <v>3</v>
      </c>
      <c r="AM248" s="145">
        <v>4</v>
      </c>
      <c r="AN248" s="145">
        <v>4</v>
      </c>
      <c r="AO248" s="145">
        <v>4</v>
      </c>
      <c r="AP248" s="145">
        <v>4</v>
      </c>
      <c r="AQ248" s="145">
        <v>4</v>
      </c>
      <c r="AR248" s="145">
        <v>82325301748</v>
      </c>
    </row>
    <row r="249" spans="1:44" ht="13.2" x14ac:dyDescent="0.25">
      <c r="A249" s="7">
        <v>249</v>
      </c>
      <c r="B249" s="146">
        <v>43063.322464537036</v>
      </c>
      <c r="C249" s="145" t="s">
        <v>1033</v>
      </c>
      <c r="D249" s="145" t="s">
        <v>152</v>
      </c>
      <c r="E249" s="145" t="s">
        <v>776</v>
      </c>
      <c r="F249" s="145">
        <v>1</v>
      </c>
      <c r="G249" s="145">
        <v>0</v>
      </c>
      <c r="H249" s="145">
        <v>0</v>
      </c>
      <c r="I249" s="145">
        <v>1</v>
      </c>
      <c r="J249" s="145">
        <v>0</v>
      </c>
      <c r="K249" s="145">
        <v>1</v>
      </c>
      <c r="L249" s="145">
        <v>1</v>
      </c>
      <c r="M249" s="145">
        <v>1</v>
      </c>
      <c r="N249" s="145">
        <v>1</v>
      </c>
      <c r="O249" s="145">
        <v>1</v>
      </c>
      <c r="P249" s="145">
        <v>1</v>
      </c>
      <c r="Q249" s="145">
        <v>1</v>
      </c>
      <c r="R249" s="145">
        <v>0</v>
      </c>
      <c r="S249" s="145">
        <v>0</v>
      </c>
      <c r="T249" s="145">
        <v>3</v>
      </c>
      <c r="U249" s="145">
        <v>3</v>
      </c>
      <c r="V249" s="145">
        <v>4</v>
      </c>
      <c r="W249" s="145">
        <v>4</v>
      </c>
      <c r="X249" s="145">
        <v>4</v>
      </c>
      <c r="Y249" s="145">
        <v>4</v>
      </c>
      <c r="Z249" s="145">
        <v>4</v>
      </c>
      <c r="AA249" s="145">
        <v>3</v>
      </c>
      <c r="AB249" s="145">
        <v>5</v>
      </c>
      <c r="AC249" s="145">
        <v>3</v>
      </c>
      <c r="AD249" s="145">
        <v>5</v>
      </c>
      <c r="AE249" s="145">
        <v>4</v>
      </c>
      <c r="AF249" s="145">
        <v>4</v>
      </c>
      <c r="AG249" s="145">
        <v>4</v>
      </c>
      <c r="AH249" s="145">
        <v>4</v>
      </c>
      <c r="AI249" s="145">
        <v>5</v>
      </c>
      <c r="AJ249" s="145">
        <v>4</v>
      </c>
      <c r="AK249" s="145">
        <v>4</v>
      </c>
      <c r="AL249" s="145">
        <v>4</v>
      </c>
      <c r="AM249" s="145">
        <v>4</v>
      </c>
      <c r="AN249" s="145">
        <v>4</v>
      </c>
      <c r="AO249" s="145">
        <v>4</v>
      </c>
      <c r="AP249" s="145">
        <v>3</v>
      </c>
      <c r="AQ249" s="145">
        <v>4</v>
      </c>
      <c r="AR249" s="145" t="s">
        <v>1034</v>
      </c>
    </row>
    <row r="250" spans="1:44" ht="13.2" x14ac:dyDescent="0.25">
      <c r="A250" s="7">
        <v>250</v>
      </c>
      <c r="B250" s="146">
        <v>43063.323621793985</v>
      </c>
      <c r="C250" s="145" t="s">
        <v>1035</v>
      </c>
      <c r="D250" s="145" t="s">
        <v>152</v>
      </c>
      <c r="E250" s="145" t="s">
        <v>776</v>
      </c>
      <c r="F250" s="145">
        <v>1</v>
      </c>
      <c r="G250" s="145">
        <v>1</v>
      </c>
      <c r="H250" s="145">
        <v>0</v>
      </c>
      <c r="I250" s="145">
        <v>1</v>
      </c>
      <c r="J250" s="145">
        <v>1</v>
      </c>
      <c r="K250" s="145">
        <v>1</v>
      </c>
      <c r="L250" s="145">
        <v>1</v>
      </c>
      <c r="M250" s="145">
        <v>1</v>
      </c>
      <c r="N250" s="145">
        <v>0</v>
      </c>
      <c r="O250" s="145">
        <v>0</v>
      </c>
      <c r="P250" s="145">
        <v>0</v>
      </c>
      <c r="Q250" s="145">
        <v>1</v>
      </c>
      <c r="R250" s="145">
        <v>0</v>
      </c>
      <c r="S250" s="145">
        <v>0</v>
      </c>
      <c r="T250" s="145">
        <v>3</v>
      </c>
      <c r="U250" s="145">
        <v>3</v>
      </c>
      <c r="V250" s="145">
        <v>4</v>
      </c>
      <c r="W250" s="145">
        <v>3</v>
      </c>
      <c r="X250" s="145">
        <v>4</v>
      </c>
      <c r="Y250" s="145">
        <v>3</v>
      </c>
      <c r="Z250" s="145">
        <v>3</v>
      </c>
      <c r="AA250" s="145">
        <v>3</v>
      </c>
      <c r="AB250" s="145">
        <v>4</v>
      </c>
      <c r="AC250" s="145">
        <v>4</v>
      </c>
      <c r="AD250" s="145">
        <v>4</v>
      </c>
      <c r="AE250" s="145">
        <v>4</v>
      </c>
      <c r="AF250" s="145">
        <v>3</v>
      </c>
      <c r="AG250" s="145">
        <v>4</v>
      </c>
      <c r="AH250" s="145">
        <v>4</v>
      </c>
      <c r="AI250" s="145">
        <v>4</v>
      </c>
      <c r="AJ250" s="145">
        <v>3</v>
      </c>
      <c r="AK250" s="145">
        <v>4</v>
      </c>
      <c r="AL250" s="145">
        <v>3</v>
      </c>
      <c r="AM250" s="145">
        <v>4</v>
      </c>
      <c r="AN250" s="145">
        <v>4</v>
      </c>
      <c r="AO250" s="145">
        <v>4</v>
      </c>
      <c r="AP250" s="145">
        <v>4</v>
      </c>
      <c r="AQ250" s="145">
        <v>4</v>
      </c>
      <c r="AR250" s="145" t="s">
        <v>1036</v>
      </c>
    </row>
    <row r="251" spans="1:44" ht="13.2" x14ac:dyDescent="0.25">
      <c r="A251" s="7">
        <v>251</v>
      </c>
      <c r="B251" s="146">
        <v>43063.350105821759</v>
      </c>
      <c r="C251" s="145" t="s">
        <v>1037</v>
      </c>
      <c r="D251" s="145" t="s">
        <v>145</v>
      </c>
      <c r="E251" s="145" t="s">
        <v>705</v>
      </c>
      <c r="F251" s="145">
        <v>1</v>
      </c>
      <c r="G251" s="145">
        <v>1</v>
      </c>
      <c r="H251" s="145">
        <v>1</v>
      </c>
      <c r="I251" s="145">
        <v>1</v>
      </c>
      <c r="J251" s="145">
        <v>1</v>
      </c>
      <c r="K251" s="145">
        <v>1</v>
      </c>
      <c r="L251" s="145">
        <v>1</v>
      </c>
      <c r="M251" s="145">
        <v>1</v>
      </c>
      <c r="N251" s="145">
        <v>1</v>
      </c>
      <c r="O251" s="145">
        <v>0</v>
      </c>
      <c r="P251" s="145">
        <v>1</v>
      </c>
      <c r="Q251" s="145">
        <v>1</v>
      </c>
      <c r="R251" s="145">
        <v>1</v>
      </c>
      <c r="S251" s="145">
        <v>0</v>
      </c>
      <c r="T251" s="145">
        <v>3</v>
      </c>
      <c r="U251" s="145">
        <v>5</v>
      </c>
      <c r="V251" s="145">
        <v>4</v>
      </c>
      <c r="W251" s="145">
        <v>4</v>
      </c>
      <c r="X251" s="145">
        <v>3</v>
      </c>
      <c r="Y251" s="145">
        <v>3</v>
      </c>
      <c r="Z251" s="145">
        <v>4</v>
      </c>
      <c r="AA251" s="145">
        <v>4</v>
      </c>
      <c r="AB251" s="145">
        <v>3</v>
      </c>
      <c r="AC251" s="145">
        <v>4</v>
      </c>
      <c r="AD251" s="145">
        <v>5</v>
      </c>
      <c r="AE251" s="145">
        <v>4</v>
      </c>
      <c r="AF251" s="145">
        <v>3</v>
      </c>
      <c r="AG251" s="145">
        <v>5</v>
      </c>
      <c r="AH251" s="145">
        <v>5</v>
      </c>
      <c r="AI251" s="145">
        <v>4</v>
      </c>
      <c r="AJ251" s="145">
        <v>5</v>
      </c>
      <c r="AK251" s="145">
        <v>5</v>
      </c>
      <c r="AL251" s="145">
        <v>3</v>
      </c>
      <c r="AM251" s="145">
        <v>4</v>
      </c>
      <c r="AN251" s="145">
        <v>3</v>
      </c>
      <c r="AO251" s="145">
        <v>3</v>
      </c>
      <c r="AP251" s="145">
        <v>4</v>
      </c>
      <c r="AQ251" s="145">
        <v>4</v>
      </c>
      <c r="AR251" s="145" t="s">
        <v>1038</v>
      </c>
    </row>
    <row r="252" spans="1:44" ht="13.2" x14ac:dyDescent="0.25">
      <c r="A252" s="7">
        <v>252</v>
      </c>
      <c r="B252" s="146">
        <v>43063.350496689818</v>
      </c>
      <c r="D252" s="145" t="s">
        <v>152</v>
      </c>
      <c r="E252" s="145" t="s">
        <v>705</v>
      </c>
      <c r="F252" s="145">
        <v>1</v>
      </c>
      <c r="G252" s="145">
        <v>1</v>
      </c>
      <c r="H252" s="145">
        <v>0</v>
      </c>
      <c r="I252" s="145">
        <v>1</v>
      </c>
      <c r="J252" s="145">
        <v>1</v>
      </c>
      <c r="K252" s="145">
        <v>1</v>
      </c>
      <c r="L252" s="145">
        <v>0</v>
      </c>
      <c r="M252" s="145">
        <v>1</v>
      </c>
      <c r="N252" s="145">
        <v>0</v>
      </c>
      <c r="O252" s="145">
        <v>0</v>
      </c>
      <c r="P252" s="145">
        <v>1</v>
      </c>
      <c r="Q252" s="145">
        <v>1</v>
      </c>
      <c r="R252" s="145">
        <v>1</v>
      </c>
      <c r="S252" s="145">
        <v>0</v>
      </c>
      <c r="T252" s="145">
        <v>4</v>
      </c>
      <c r="U252" s="145">
        <v>5</v>
      </c>
      <c r="V252" s="145">
        <v>5</v>
      </c>
      <c r="W252" s="145">
        <v>4</v>
      </c>
      <c r="X252" s="145">
        <v>3</v>
      </c>
      <c r="Y252" s="145">
        <v>3</v>
      </c>
      <c r="Z252" s="145">
        <v>4</v>
      </c>
      <c r="AA252" s="145">
        <v>3</v>
      </c>
      <c r="AB252" s="145">
        <v>3</v>
      </c>
      <c r="AC252" s="145">
        <v>4</v>
      </c>
      <c r="AD252" s="145">
        <v>4</v>
      </c>
      <c r="AE252" s="145">
        <v>4</v>
      </c>
      <c r="AF252" s="145">
        <v>2</v>
      </c>
      <c r="AG252" s="145">
        <v>3</v>
      </c>
      <c r="AH252" s="145">
        <v>2</v>
      </c>
      <c r="AI252" s="145">
        <v>4</v>
      </c>
      <c r="AJ252" s="145">
        <v>3</v>
      </c>
      <c r="AK252" s="145">
        <v>4</v>
      </c>
      <c r="AL252" s="145">
        <v>4</v>
      </c>
      <c r="AM252" s="145">
        <v>4</v>
      </c>
      <c r="AN252" s="145">
        <v>4</v>
      </c>
      <c r="AO252" s="145">
        <v>4</v>
      </c>
      <c r="AP252" s="145">
        <v>3</v>
      </c>
      <c r="AQ252" s="145">
        <v>4</v>
      </c>
      <c r="AR252" s="145">
        <v>81321914567</v>
      </c>
    </row>
    <row r="253" spans="1:44" ht="13.2" x14ac:dyDescent="0.25">
      <c r="A253" s="7">
        <v>253</v>
      </c>
      <c r="B253" s="146">
        <v>43063.350740624999</v>
      </c>
      <c r="D253" s="145" t="s">
        <v>152</v>
      </c>
      <c r="E253" s="145" t="s">
        <v>705</v>
      </c>
      <c r="F253" s="145">
        <v>1</v>
      </c>
      <c r="G253" s="145">
        <v>1</v>
      </c>
      <c r="H253" s="145">
        <v>1</v>
      </c>
      <c r="I253" s="145">
        <v>1</v>
      </c>
      <c r="J253" s="145">
        <v>1</v>
      </c>
      <c r="K253" s="145">
        <v>1</v>
      </c>
      <c r="L253" s="145">
        <v>1</v>
      </c>
      <c r="M253" s="145">
        <v>1</v>
      </c>
      <c r="N253" s="145">
        <v>1</v>
      </c>
      <c r="O253" s="145">
        <v>1</v>
      </c>
      <c r="P253" s="145">
        <v>0</v>
      </c>
      <c r="Q253" s="145">
        <v>1</v>
      </c>
      <c r="R253" s="145">
        <v>1</v>
      </c>
      <c r="S253" s="145">
        <v>0</v>
      </c>
      <c r="T253" s="145">
        <v>2</v>
      </c>
      <c r="U253" s="145">
        <v>4</v>
      </c>
      <c r="V253" s="145">
        <v>5</v>
      </c>
      <c r="W253" s="145">
        <v>5</v>
      </c>
      <c r="X253" s="145">
        <v>5</v>
      </c>
      <c r="Y253" s="145">
        <v>4</v>
      </c>
      <c r="Z253" s="145">
        <v>4</v>
      </c>
      <c r="AA253" s="145">
        <v>4</v>
      </c>
      <c r="AB253" s="145">
        <v>3</v>
      </c>
      <c r="AC253" s="145">
        <v>4</v>
      </c>
      <c r="AD253" s="145">
        <v>4</v>
      </c>
      <c r="AE253" s="145">
        <v>4</v>
      </c>
      <c r="AF253" s="145">
        <v>2</v>
      </c>
      <c r="AG253" s="145">
        <v>4</v>
      </c>
      <c r="AH253" s="145">
        <v>4</v>
      </c>
      <c r="AI253" s="145">
        <v>4</v>
      </c>
      <c r="AJ253" s="145">
        <v>4</v>
      </c>
      <c r="AK253" s="145">
        <v>4</v>
      </c>
      <c r="AL253" s="145">
        <v>4</v>
      </c>
      <c r="AM253" s="145">
        <v>4</v>
      </c>
      <c r="AN253" s="145">
        <v>3</v>
      </c>
      <c r="AO253" s="145">
        <v>3</v>
      </c>
      <c r="AP253" s="145">
        <v>4</v>
      </c>
      <c r="AQ253" s="145">
        <v>4</v>
      </c>
      <c r="AR253" s="145">
        <v>89637584759</v>
      </c>
    </row>
    <row r="254" spans="1:44" ht="13.2" x14ac:dyDescent="0.25">
      <c r="A254" s="7">
        <v>254</v>
      </c>
      <c r="B254" s="146">
        <v>43063.352713171298</v>
      </c>
      <c r="D254" s="145" t="s">
        <v>145</v>
      </c>
      <c r="E254" s="145" t="s">
        <v>705</v>
      </c>
      <c r="F254" s="145">
        <v>1</v>
      </c>
      <c r="G254" s="145">
        <v>1</v>
      </c>
      <c r="H254" s="145">
        <v>1</v>
      </c>
      <c r="I254" s="145">
        <v>1</v>
      </c>
      <c r="J254" s="145">
        <v>1</v>
      </c>
      <c r="K254" s="145">
        <v>1</v>
      </c>
      <c r="L254" s="145">
        <v>1</v>
      </c>
      <c r="M254" s="145">
        <v>1</v>
      </c>
      <c r="N254" s="145">
        <v>1</v>
      </c>
      <c r="O254" s="145">
        <v>1</v>
      </c>
      <c r="P254" s="145">
        <v>1</v>
      </c>
      <c r="Q254" s="145">
        <v>1</v>
      </c>
      <c r="R254" s="145">
        <v>1</v>
      </c>
      <c r="S254" s="145">
        <v>0</v>
      </c>
      <c r="T254" s="145">
        <v>3</v>
      </c>
      <c r="U254" s="145">
        <v>3</v>
      </c>
      <c r="V254" s="145">
        <v>4</v>
      </c>
      <c r="W254" s="145">
        <v>3</v>
      </c>
      <c r="X254" s="145">
        <v>2</v>
      </c>
      <c r="Y254" s="145">
        <v>3</v>
      </c>
      <c r="Z254" s="145">
        <v>3</v>
      </c>
      <c r="AA254" s="145">
        <v>2</v>
      </c>
      <c r="AB254" s="145">
        <v>2</v>
      </c>
      <c r="AC254" s="145">
        <v>3</v>
      </c>
      <c r="AD254" s="145">
        <v>4</v>
      </c>
      <c r="AE254" s="145">
        <v>4</v>
      </c>
      <c r="AF254" s="145">
        <v>3</v>
      </c>
      <c r="AG254" s="145">
        <v>3</v>
      </c>
      <c r="AH254" s="145">
        <v>3</v>
      </c>
      <c r="AI254" s="145">
        <v>3</v>
      </c>
      <c r="AJ254" s="145">
        <v>3</v>
      </c>
      <c r="AK254" s="145">
        <v>3</v>
      </c>
      <c r="AL254" s="145">
        <v>3</v>
      </c>
      <c r="AM254" s="145">
        <v>3</v>
      </c>
      <c r="AN254" s="145">
        <v>3</v>
      </c>
      <c r="AO254" s="145">
        <v>3</v>
      </c>
      <c r="AP254" s="145">
        <v>3</v>
      </c>
      <c r="AQ254" s="145">
        <v>4</v>
      </c>
      <c r="AR254" s="145">
        <v>85640982854</v>
      </c>
    </row>
    <row r="255" spans="1:44" ht="13.2" x14ac:dyDescent="0.25">
      <c r="A255" s="7">
        <v>255</v>
      </c>
      <c r="B255" s="146">
        <v>43063.354226875002</v>
      </c>
      <c r="D255" s="145" t="s">
        <v>145</v>
      </c>
      <c r="E255" s="145" t="s">
        <v>705</v>
      </c>
      <c r="F255" s="145">
        <v>1</v>
      </c>
      <c r="G255" s="145">
        <v>1</v>
      </c>
      <c r="H255" s="145">
        <v>0</v>
      </c>
      <c r="I255" s="145">
        <v>1</v>
      </c>
      <c r="J255" s="145">
        <v>0</v>
      </c>
      <c r="K255" s="145">
        <v>1</v>
      </c>
      <c r="L255" s="145">
        <v>0</v>
      </c>
      <c r="M255" s="145">
        <v>1</v>
      </c>
      <c r="N255" s="145">
        <v>0</v>
      </c>
      <c r="O255" s="145">
        <v>1</v>
      </c>
      <c r="P255" s="145">
        <v>1</v>
      </c>
      <c r="Q255" s="145">
        <v>0</v>
      </c>
      <c r="R255" s="145">
        <v>1</v>
      </c>
      <c r="S255" s="145">
        <v>0</v>
      </c>
      <c r="T255" s="145">
        <v>2</v>
      </c>
      <c r="U255" s="145">
        <v>4</v>
      </c>
      <c r="V255" s="145">
        <v>3</v>
      </c>
      <c r="W255" s="145">
        <v>4</v>
      </c>
      <c r="X255" s="145">
        <v>4</v>
      </c>
      <c r="Y255" s="145">
        <v>3</v>
      </c>
      <c r="Z255" s="145">
        <v>4</v>
      </c>
      <c r="AA255" s="145">
        <v>3</v>
      </c>
      <c r="AB255" s="145">
        <v>1</v>
      </c>
      <c r="AC255" s="145">
        <v>2</v>
      </c>
      <c r="AD255" s="145">
        <v>4</v>
      </c>
      <c r="AE255" s="145">
        <v>4</v>
      </c>
      <c r="AF255" s="145">
        <v>4</v>
      </c>
      <c r="AG255" s="145">
        <v>4</v>
      </c>
      <c r="AH255" s="145">
        <v>3</v>
      </c>
      <c r="AI255" s="145">
        <v>4</v>
      </c>
      <c r="AJ255" s="145">
        <v>3</v>
      </c>
      <c r="AK255" s="145">
        <v>4</v>
      </c>
      <c r="AL255" s="145">
        <v>2</v>
      </c>
      <c r="AM255" s="145">
        <v>4</v>
      </c>
      <c r="AN255" s="145">
        <v>2</v>
      </c>
      <c r="AO255" s="145">
        <v>2</v>
      </c>
      <c r="AP255" s="145">
        <v>4</v>
      </c>
      <c r="AQ255" s="145">
        <v>4</v>
      </c>
      <c r="AR255" s="145">
        <v>81376718222</v>
      </c>
    </row>
    <row r="256" spans="1:44" ht="13.2" x14ac:dyDescent="0.25">
      <c r="A256" s="7">
        <v>256</v>
      </c>
      <c r="B256" s="146">
        <v>43063.356455486108</v>
      </c>
      <c r="C256" s="145" t="s">
        <v>1039</v>
      </c>
      <c r="D256" s="145" t="s">
        <v>152</v>
      </c>
      <c r="E256" s="145" t="s">
        <v>705</v>
      </c>
      <c r="F256" s="145">
        <v>1</v>
      </c>
      <c r="G256" s="145">
        <v>1</v>
      </c>
      <c r="H256" s="145">
        <v>1</v>
      </c>
      <c r="I256" s="145">
        <v>1</v>
      </c>
      <c r="J256" s="145">
        <v>1</v>
      </c>
      <c r="K256" s="145">
        <v>1</v>
      </c>
      <c r="L256" s="145">
        <v>0</v>
      </c>
      <c r="M256" s="145">
        <v>1</v>
      </c>
      <c r="N256" s="145">
        <v>1</v>
      </c>
      <c r="O256" s="145">
        <v>0</v>
      </c>
      <c r="P256" s="145">
        <v>0</v>
      </c>
      <c r="Q256" s="145">
        <v>1</v>
      </c>
      <c r="R256" s="145">
        <v>1</v>
      </c>
      <c r="S256" s="145">
        <v>0</v>
      </c>
      <c r="T256" s="145">
        <v>4</v>
      </c>
      <c r="U256" s="145">
        <v>3</v>
      </c>
      <c r="V256" s="145">
        <v>4</v>
      </c>
      <c r="W256" s="145">
        <v>4</v>
      </c>
      <c r="X256" s="145">
        <v>3</v>
      </c>
      <c r="Y256" s="145">
        <v>4</v>
      </c>
      <c r="Z256" s="145">
        <v>4</v>
      </c>
      <c r="AA256" s="145">
        <v>3</v>
      </c>
      <c r="AB256" s="145">
        <v>4</v>
      </c>
      <c r="AC256" s="145">
        <v>5</v>
      </c>
      <c r="AD256" s="145">
        <v>5</v>
      </c>
      <c r="AE256" s="145">
        <v>5</v>
      </c>
      <c r="AF256" s="145">
        <v>4</v>
      </c>
      <c r="AG256" s="145">
        <v>4</v>
      </c>
      <c r="AH256" s="145">
        <v>4</v>
      </c>
      <c r="AI256" s="145">
        <v>5</v>
      </c>
      <c r="AJ256" s="145">
        <v>4</v>
      </c>
      <c r="AK256" s="145">
        <v>5</v>
      </c>
      <c r="AL256" s="145">
        <v>3</v>
      </c>
      <c r="AM256" s="145">
        <v>4</v>
      </c>
      <c r="AN256" s="145">
        <v>4</v>
      </c>
      <c r="AO256" s="145">
        <v>4</v>
      </c>
      <c r="AP256" s="145">
        <v>4</v>
      </c>
      <c r="AQ256" s="145">
        <v>5</v>
      </c>
      <c r="AR256" s="145" t="s">
        <v>1040</v>
      </c>
    </row>
    <row r="257" spans="1:44" ht="13.2" x14ac:dyDescent="0.25">
      <c r="A257" s="7">
        <v>257</v>
      </c>
      <c r="B257" s="146">
        <v>43063.357459999999</v>
      </c>
      <c r="C257" s="145" t="s">
        <v>1041</v>
      </c>
      <c r="D257" s="145" t="s">
        <v>145</v>
      </c>
      <c r="E257" s="145" t="s">
        <v>755</v>
      </c>
      <c r="F257" s="145">
        <v>1</v>
      </c>
      <c r="G257" s="145">
        <v>1</v>
      </c>
      <c r="H257" s="145">
        <v>0</v>
      </c>
      <c r="I257" s="145">
        <v>1</v>
      </c>
      <c r="J257" s="145">
        <v>1</v>
      </c>
      <c r="K257" s="145">
        <v>1</v>
      </c>
      <c r="L257" s="145">
        <v>1</v>
      </c>
      <c r="M257" s="145">
        <v>1</v>
      </c>
      <c r="N257" s="145">
        <v>1</v>
      </c>
      <c r="O257" s="145">
        <v>0</v>
      </c>
      <c r="P257" s="145">
        <v>1</v>
      </c>
      <c r="Q257" s="145">
        <v>1</v>
      </c>
      <c r="R257" s="145">
        <v>1</v>
      </c>
      <c r="S257" s="145">
        <v>0</v>
      </c>
      <c r="T257" s="145">
        <v>2</v>
      </c>
      <c r="U257" s="145">
        <v>4</v>
      </c>
      <c r="V257" s="145">
        <v>3</v>
      </c>
      <c r="W257" s="145">
        <v>3</v>
      </c>
      <c r="X257" s="145">
        <v>2</v>
      </c>
      <c r="Y257" s="145">
        <v>4</v>
      </c>
      <c r="Z257" s="145">
        <v>3</v>
      </c>
      <c r="AA257" s="145">
        <v>2</v>
      </c>
      <c r="AB257" s="145">
        <v>4</v>
      </c>
      <c r="AC257" s="145">
        <v>3</v>
      </c>
      <c r="AD257" s="145">
        <v>4</v>
      </c>
      <c r="AE257" s="145">
        <v>4</v>
      </c>
      <c r="AF257" s="145">
        <v>2</v>
      </c>
      <c r="AG257" s="145">
        <v>1</v>
      </c>
      <c r="AH257" s="145">
        <v>3</v>
      </c>
      <c r="AI257" s="145">
        <v>4</v>
      </c>
      <c r="AJ257" s="145">
        <v>2</v>
      </c>
      <c r="AK257" s="145">
        <v>3</v>
      </c>
      <c r="AL257" s="145">
        <v>3</v>
      </c>
      <c r="AM257" s="145">
        <v>3</v>
      </c>
      <c r="AN257" s="145">
        <v>1</v>
      </c>
      <c r="AO257" s="145">
        <v>2</v>
      </c>
      <c r="AP257" s="145">
        <v>2</v>
      </c>
      <c r="AQ257" s="145">
        <v>3</v>
      </c>
      <c r="AR257" s="145" t="s">
        <v>1042</v>
      </c>
    </row>
    <row r="258" spans="1:44" ht="13.2" x14ac:dyDescent="0.25">
      <c r="A258" s="7">
        <v>258</v>
      </c>
      <c r="B258" s="146">
        <v>43063.366808981482</v>
      </c>
      <c r="C258" s="145" t="s">
        <v>1043</v>
      </c>
      <c r="D258" s="145" t="s">
        <v>145</v>
      </c>
      <c r="E258" s="145" t="s">
        <v>828</v>
      </c>
      <c r="F258" s="145">
        <v>1</v>
      </c>
      <c r="G258" s="145">
        <v>1</v>
      </c>
      <c r="H258" s="145">
        <v>0</v>
      </c>
      <c r="I258" s="145">
        <v>1</v>
      </c>
      <c r="J258" s="145">
        <v>1</v>
      </c>
      <c r="K258" s="145">
        <v>1</v>
      </c>
      <c r="L258" s="145">
        <v>1</v>
      </c>
      <c r="M258" s="145">
        <v>1</v>
      </c>
      <c r="N258" s="145">
        <v>1</v>
      </c>
      <c r="O258" s="145">
        <v>0</v>
      </c>
      <c r="P258" s="145">
        <v>1</v>
      </c>
      <c r="Q258" s="145">
        <v>1</v>
      </c>
      <c r="R258" s="145">
        <v>1</v>
      </c>
      <c r="S258" s="145">
        <v>0</v>
      </c>
      <c r="T258" s="145">
        <v>4</v>
      </c>
      <c r="U258" s="145">
        <v>3</v>
      </c>
      <c r="V258" s="145">
        <v>4</v>
      </c>
      <c r="W258" s="145">
        <v>4</v>
      </c>
      <c r="X258" s="145">
        <v>4</v>
      </c>
      <c r="Y258" s="145">
        <v>4</v>
      </c>
      <c r="Z258" s="145">
        <v>4</v>
      </c>
      <c r="AA258" s="145">
        <v>3</v>
      </c>
      <c r="AB258" s="145">
        <v>3</v>
      </c>
      <c r="AC258" s="145">
        <v>4</v>
      </c>
      <c r="AD258" s="145">
        <v>4</v>
      </c>
      <c r="AE258" s="145">
        <v>4</v>
      </c>
      <c r="AF258" s="145">
        <v>4</v>
      </c>
      <c r="AG258" s="145">
        <v>4</v>
      </c>
      <c r="AH258" s="145">
        <v>4</v>
      </c>
      <c r="AI258" s="145">
        <v>4</v>
      </c>
      <c r="AJ258" s="145">
        <v>3</v>
      </c>
      <c r="AK258" s="145">
        <v>4</v>
      </c>
      <c r="AL258" s="145">
        <v>3</v>
      </c>
      <c r="AM258" s="145">
        <v>3</v>
      </c>
      <c r="AN258" s="145">
        <v>3</v>
      </c>
      <c r="AO258" s="145">
        <v>4</v>
      </c>
      <c r="AP258" s="145">
        <v>3</v>
      </c>
      <c r="AQ258" s="145">
        <v>4</v>
      </c>
      <c r="AR258" s="145">
        <v>85624314941</v>
      </c>
    </row>
    <row r="259" spans="1:44" ht="13.2" x14ac:dyDescent="0.25">
      <c r="A259" s="7">
        <v>259</v>
      </c>
      <c r="B259" s="146">
        <v>43063.368601851849</v>
      </c>
      <c r="C259" s="145" t="s">
        <v>1044</v>
      </c>
      <c r="D259" s="145" t="s">
        <v>145</v>
      </c>
      <c r="E259" s="145" t="s">
        <v>755</v>
      </c>
      <c r="F259" s="145">
        <v>1</v>
      </c>
      <c r="G259" s="145">
        <v>1</v>
      </c>
      <c r="H259" s="145">
        <v>0</v>
      </c>
      <c r="I259" s="145">
        <v>1</v>
      </c>
      <c r="J259" s="145">
        <v>1</v>
      </c>
      <c r="K259" s="145">
        <v>1</v>
      </c>
      <c r="L259" s="145">
        <v>0</v>
      </c>
      <c r="M259" s="145">
        <v>1</v>
      </c>
      <c r="N259" s="145">
        <v>0</v>
      </c>
      <c r="O259" s="145">
        <v>0</v>
      </c>
      <c r="P259" s="145">
        <v>0</v>
      </c>
      <c r="Q259" s="145">
        <v>1</v>
      </c>
      <c r="R259" s="145">
        <v>1</v>
      </c>
      <c r="S259" s="145">
        <v>0</v>
      </c>
      <c r="T259" s="145">
        <v>2</v>
      </c>
      <c r="U259" s="145">
        <v>4</v>
      </c>
      <c r="V259" s="145">
        <v>4</v>
      </c>
      <c r="W259" s="145">
        <v>4</v>
      </c>
      <c r="X259" s="145">
        <v>4</v>
      </c>
      <c r="Y259" s="145">
        <v>4</v>
      </c>
      <c r="Z259" s="145">
        <v>4</v>
      </c>
      <c r="AA259" s="145">
        <v>4</v>
      </c>
      <c r="AB259" s="145">
        <v>3</v>
      </c>
      <c r="AC259" s="145">
        <v>4</v>
      </c>
      <c r="AD259" s="145">
        <v>4</v>
      </c>
      <c r="AE259" s="145">
        <v>4</v>
      </c>
      <c r="AF259" s="145">
        <v>4</v>
      </c>
      <c r="AG259" s="145">
        <v>3</v>
      </c>
      <c r="AH259" s="145">
        <v>3</v>
      </c>
      <c r="AI259" s="145">
        <v>4</v>
      </c>
      <c r="AJ259" s="145">
        <v>2</v>
      </c>
      <c r="AK259" s="145">
        <v>4</v>
      </c>
      <c r="AL259" s="145">
        <v>3</v>
      </c>
      <c r="AM259" s="145">
        <v>3</v>
      </c>
      <c r="AN259" s="145">
        <v>4</v>
      </c>
      <c r="AO259" s="145">
        <v>4</v>
      </c>
      <c r="AP259" s="145">
        <v>4</v>
      </c>
      <c r="AQ259" s="145">
        <v>4</v>
      </c>
      <c r="AR259" s="145">
        <v>85360232868</v>
      </c>
    </row>
    <row r="260" spans="1:44" ht="13.2" x14ac:dyDescent="0.25">
      <c r="A260" s="7">
        <v>260</v>
      </c>
      <c r="B260" s="146">
        <v>43063.369719895833</v>
      </c>
      <c r="C260" s="145" t="s">
        <v>1045</v>
      </c>
      <c r="D260" s="145" t="s">
        <v>152</v>
      </c>
      <c r="E260" s="145" t="s">
        <v>776</v>
      </c>
      <c r="F260" s="145">
        <v>1</v>
      </c>
      <c r="G260" s="145">
        <v>1</v>
      </c>
      <c r="H260" s="145">
        <v>0</v>
      </c>
      <c r="I260" s="145">
        <v>1</v>
      </c>
      <c r="J260" s="145">
        <v>1</v>
      </c>
      <c r="K260" s="145">
        <v>1</v>
      </c>
      <c r="L260" s="145">
        <v>1</v>
      </c>
      <c r="M260" s="145">
        <v>1</v>
      </c>
      <c r="N260" s="145">
        <v>1</v>
      </c>
      <c r="O260" s="145">
        <v>1</v>
      </c>
      <c r="P260" s="145">
        <v>1</v>
      </c>
      <c r="Q260" s="145">
        <v>1</v>
      </c>
      <c r="R260" s="145">
        <v>1</v>
      </c>
      <c r="S260" s="145">
        <v>0</v>
      </c>
      <c r="T260" s="145">
        <v>3</v>
      </c>
      <c r="U260" s="145">
        <v>3</v>
      </c>
      <c r="V260" s="145">
        <v>5</v>
      </c>
      <c r="W260" s="145">
        <v>3</v>
      </c>
      <c r="X260" s="145">
        <v>4</v>
      </c>
      <c r="Y260" s="145">
        <v>3</v>
      </c>
      <c r="Z260" s="145">
        <v>4</v>
      </c>
      <c r="AA260" s="145">
        <v>2</v>
      </c>
      <c r="AB260" s="145">
        <v>3</v>
      </c>
      <c r="AC260" s="145">
        <v>4</v>
      </c>
      <c r="AD260" s="145">
        <v>4</v>
      </c>
      <c r="AE260" s="145">
        <v>5</v>
      </c>
      <c r="AF260" s="145">
        <v>3</v>
      </c>
      <c r="AG260" s="145">
        <v>5</v>
      </c>
      <c r="AH260" s="145">
        <v>5</v>
      </c>
      <c r="AI260" s="145">
        <v>5</v>
      </c>
      <c r="AJ260" s="145">
        <v>4</v>
      </c>
      <c r="AK260" s="145">
        <v>4</v>
      </c>
      <c r="AL260" s="145">
        <v>5</v>
      </c>
      <c r="AM260" s="145">
        <v>5</v>
      </c>
      <c r="AN260" s="145">
        <v>5</v>
      </c>
      <c r="AO260" s="145">
        <v>4</v>
      </c>
      <c r="AP260" s="145">
        <v>3</v>
      </c>
      <c r="AQ260" s="145">
        <v>5</v>
      </c>
      <c r="AR260" s="145" t="s">
        <v>1046</v>
      </c>
    </row>
    <row r="261" spans="1:44" ht="13.2" x14ac:dyDescent="0.25">
      <c r="A261" s="7">
        <v>261</v>
      </c>
      <c r="B261" s="146">
        <v>43063.373156701389</v>
      </c>
      <c r="D261" s="145" t="s">
        <v>145</v>
      </c>
      <c r="E261" s="145" t="s">
        <v>705</v>
      </c>
      <c r="F261" s="145">
        <v>1</v>
      </c>
      <c r="G261" s="145">
        <v>1</v>
      </c>
      <c r="H261" s="145">
        <v>1</v>
      </c>
      <c r="I261" s="145">
        <v>1</v>
      </c>
      <c r="J261" s="145">
        <v>1</v>
      </c>
      <c r="K261" s="145">
        <v>1</v>
      </c>
      <c r="L261" s="145">
        <v>1</v>
      </c>
      <c r="M261" s="145">
        <v>1</v>
      </c>
      <c r="N261" s="145">
        <v>1</v>
      </c>
      <c r="O261" s="145">
        <v>1</v>
      </c>
      <c r="P261" s="145">
        <v>1</v>
      </c>
      <c r="Q261" s="145">
        <v>1</v>
      </c>
      <c r="R261" s="145">
        <v>1</v>
      </c>
      <c r="S261" s="145">
        <v>0</v>
      </c>
      <c r="T261" s="145">
        <v>3</v>
      </c>
      <c r="U261" s="145">
        <v>3</v>
      </c>
      <c r="V261" s="145">
        <v>3</v>
      </c>
      <c r="W261" s="145">
        <v>3</v>
      </c>
      <c r="X261" s="145">
        <v>3</v>
      </c>
      <c r="Y261" s="145">
        <v>4</v>
      </c>
      <c r="Z261" s="145">
        <v>3</v>
      </c>
      <c r="AA261" s="145">
        <v>3</v>
      </c>
      <c r="AB261" s="145">
        <v>4</v>
      </c>
      <c r="AC261" s="145">
        <v>4</v>
      </c>
      <c r="AD261" s="145">
        <v>5</v>
      </c>
      <c r="AE261" s="145">
        <v>4</v>
      </c>
      <c r="AF261" s="145">
        <v>3</v>
      </c>
      <c r="AG261" s="145">
        <v>3</v>
      </c>
      <c r="AH261" s="145">
        <v>4</v>
      </c>
      <c r="AI261" s="145">
        <v>3</v>
      </c>
      <c r="AJ261" s="145">
        <v>3</v>
      </c>
      <c r="AK261" s="145">
        <v>3</v>
      </c>
      <c r="AL261" s="145">
        <v>3</v>
      </c>
      <c r="AM261" s="145">
        <v>3</v>
      </c>
      <c r="AN261" s="145">
        <v>3</v>
      </c>
      <c r="AO261" s="145">
        <v>3</v>
      </c>
      <c r="AP261" s="145">
        <v>3</v>
      </c>
      <c r="AQ261" s="145">
        <v>3</v>
      </c>
      <c r="AR261" s="145">
        <v>85691043144</v>
      </c>
    </row>
    <row r="262" spans="1:44" ht="13.2" x14ac:dyDescent="0.25">
      <c r="A262" s="7">
        <v>262</v>
      </c>
      <c r="B262" s="146">
        <v>43063.373362546292</v>
      </c>
      <c r="C262" s="145" t="s">
        <v>1047</v>
      </c>
      <c r="D262" s="145" t="s">
        <v>145</v>
      </c>
      <c r="E262" s="145" t="s">
        <v>755</v>
      </c>
      <c r="F262" s="145">
        <v>1</v>
      </c>
      <c r="G262" s="145">
        <v>1</v>
      </c>
      <c r="H262" s="145">
        <v>0</v>
      </c>
      <c r="I262" s="145">
        <v>1</v>
      </c>
      <c r="J262" s="145">
        <v>1</v>
      </c>
      <c r="K262" s="145">
        <v>1</v>
      </c>
      <c r="L262" s="145">
        <v>1</v>
      </c>
      <c r="M262" s="145">
        <v>1</v>
      </c>
      <c r="N262" s="145">
        <v>0</v>
      </c>
      <c r="O262" s="145">
        <v>0</v>
      </c>
      <c r="P262" s="145">
        <v>1</v>
      </c>
      <c r="Q262" s="145">
        <v>0</v>
      </c>
      <c r="R262" s="145">
        <v>1</v>
      </c>
      <c r="S262" s="145">
        <v>0</v>
      </c>
      <c r="T262" s="145">
        <v>2</v>
      </c>
      <c r="U262" s="145">
        <v>4</v>
      </c>
      <c r="V262" s="145">
        <v>4</v>
      </c>
      <c r="W262" s="145">
        <v>4</v>
      </c>
      <c r="X262" s="145">
        <v>2</v>
      </c>
      <c r="Y262" s="145">
        <v>3</v>
      </c>
      <c r="Z262" s="145">
        <v>2</v>
      </c>
      <c r="AA262" s="145">
        <v>4</v>
      </c>
      <c r="AB262" s="145">
        <v>4</v>
      </c>
      <c r="AC262" s="145">
        <v>4</v>
      </c>
      <c r="AD262" s="145">
        <v>4</v>
      </c>
      <c r="AE262" s="145">
        <v>5</v>
      </c>
      <c r="AF262" s="145">
        <v>3</v>
      </c>
      <c r="AG262" s="145">
        <v>4</v>
      </c>
      <c r="AH262" s="145">
        <v>5</v>
      </c>
      <c r="AI262" s="145">
        <v>4</v>
      </c>
      <c r="AJ262" s="145">
        <v>4</v>
      </c>
      <c r="AK262" s="145">
        <v>3</v>
      </c>
      <c r="AL262" s="145">
        <v>3</v>
      </c>
      <c r="AM262" s="145">
        <v>4</v>
      </c>
      <c r="AN262" s="145">
        <v>4</v>
      </c>
      <c r="AO262" s="145">
        <v>4</v>
      </c>
      <c r="AP262" s="145">
        <v>4</v>
      </c>
      <c r="AQ262" s="145">
        <v>5</v>
      </c>
      <c r="AR262" s="145" t="s">
        <v>1048</v>
      </c>
    </row>
    <row r="263" spans="1:44" ht="13.2" x14ac:dyDescent="0.25">
      <c r="A263" s="7">
        <v>263</v>
      </c>
      <c r="B263" s="146">
        <v>43063.375260613422</v>
      </c>
      <c r="C263" s="145" t="s">
        <v>1049</v>
      </c>
      <c r="D263" s="145" t="s">
        <v>145</v>
      </c>
      <c r="E263" s="145" t="s">
        <v>705</v>
      </c>
      <c r="F263" s="145">
        <v>1</v>
      </c>
      <c r="G263" s="145">
        <v>0</v>
      </c>
      <c r="H263" s="145">
        <v>1</v>
      </c>
      <c r="I263" s="145">
        <v>1</v>
      </c>
      <c r="J263" s="145">
        <v>0</v>
      </c>
      <c r="K263" s="145">
        <v>1</v>
      </c>
      <c r="L263" s="145">
        <v>1</v>
      </c>
      <c r="M263" s="145">
        <v>1</v>
      </c>
      <c r="N263" s="145">
        <v>1</v>
      </c>
      <c r="O263" s="145">
        <v>0</v>
      </c>
      <c r="P263" s="145">
        <v>0</v>
      </c>
      <c r="Q263" s="145">
        <v>1</v>
      </c>
      <c r="R263" s="145">
        <v>1</v>
      </c>
      <c r="S263" s="145">
        <v>0</v>
      </c>
      <c r="T263" s="145">
        <v>4</v>
      </c>
      <c r="U263" s="145">
        <v>3</v>
      </c>
      <c r="V263" s="145">
        <v>5</v>
      </c>
      <c r="W263" s="145">
        <v>3</v>
      </c>
      <c r="X263" s="145">
        <v>3</v>
      </c>
      <c r="Y263" s="145">
        <v>4</v>
      </c>
      <c r="Z263" s="145">
        <v>3</v>
      </c>
      <c r="AA263" s="145">
        <v>2</v>
      </c>
      <c r="AB263" s="145">
        <v>3</v>
      </c>
      <c r="AC263" s="145">
        <v>3</v>
      </c>
      <c r="AD263" s="145">
        <v>4</v>
      </c>
      <c r="AE263" s="145">
        <v>4</v>
      </c>
      <c r="AF263" s="145">
        <v>3</v>
      </c>
      <c r="AG263" s="145">
        <v>4</v>
      </c>
      <c r="AH263" s="145">
        <v>4</v>
      </c>
      <c r="AI263" s="145">
        <v>4</v>
      </c>
      <c r="AJ263" s="145">
        <v>3</v>
      </c>
      <c r="AK263" s="145">
        <v>4</v>
      </c>
      <c r="AL263" s="145">
        <v>4</v>
      </c>
      <c r="AM263" s="145">
        <v>3</v>
      </c>
      <c r="AN263" s="145">
        <v>4</v>
      </c>
      <c r="AO263" s="145">
        <v>4</v>
      </c>
      <c r="AP263" s="145">
        <v>4</v>
      </c>
      <c r="AQ263" s="145">
        <v>4</v>
      </c>
      <c r="AR263" s="145">
        <v>81217056787</v>
      </c>
    </row>
    <row r="264" spans="1:44" ht="13.2" x14ac:dyDescent="0.25">
      <c r="A264" s="7">
        <v>264</v>
      </c>
      <c r="B264" s="146">
        <v>43063.376128900461</v>
      </c>
      <c r="C264" s="145" t="s">
        <v>1050</v>
      </c>
      <c r="D264" s="145" t="s">
        <v>145</v>
      </c>
      <c r="E264" s="145" t="s">
        <v>755</v>
      </c>
      <c r="F264" s="145">
        <v>1</v>
      </c>
      <c r="G264" s="145">
        <v>0</v>
      </c>
      <c r="H264" s="145">
        <v>0</v>
      </c>
      <c r="I264" s="145">
        <v>1</v>
      </c>
      <c r="J264" s="145">
        <v>0</v>
      </c>
      <c r="K264" s="145">
        <v>1</v>
      </c>
      <c r="L264" s="145">
        <v>0</v>
      </c>
      <c r="M264" s="145">
        <v>0</v>
      </c>
      <c r="N264" s="145">
        <v>0</v>
      </c>
      <c r="O264" s="145">
        <v>0</v>
      </c>
      <c r="P264" s="145">
        <v>0</v>
      </c>
      <c r="Q264" s="145">
        <v>1</v>
      </c>
      <c r="R264" s="145">
        <v>1</v>
      </c>
      <c r="S264" s="145">
        <v>0</v>
      </c>
      <c r="T264" s="145">
        <v>3</v>
      </c>
      <c r="U264" s="145">
        <v>4</v>
      </c>
      <c r="V264" s="145">
        <v>4</v>
      </c>
      <c r="W264" s="145">
        <v>4</v>
      </c>
      <c r="X264" s="145">
        <v>3</v>
      </c>
      <c r="Y264" s="145">
        <v>3</v>
      </c>
      <c r="Z264" s="145">
        <v>3</v>
      </c>
      <c r="AA264" s="145">
        <v>3</v>
      </c>
      <c r="AB264" s="145">
        <v>3</v>
      </c>
      <c r="AC264" s="145">
        <v>3</v>
      </c>
      <c r="AD264" s="145">
        <v>4</v>
      </c>
      <c r="AE264" s="145">
        <v>3</v>
      </c>
      <c r="AF264" s="145">
        <v>3</v>
      </c>
      <c r="AG264" s="145">
        <v>4</v>
      </c>
      <c r="AH264" s="145">
        <v>4</v>
      </c>
      <c r="AI264" s="145">
        <v>4</v>
      </c>
      <c r="AJ264" s="145">
        <v>3</v>
      </c>
      <c r="AK264" s="145">
        <v>3</v>
      </c>
      <c r="AL264" s="145">
        <v>3</v>
      </c>
      <c r="AM264" s="145">
        <v>3</v>
      </c>
      <c r="AN264" s="145">
        <v>3</v>
      </c>
      <c r="AO264" s="145">
        <v>4</v>
      </c>
      <c r="AP264" s="145">
        <v>4</v>
      </c>
      <c r="AQ264" s="145">
        <v>4</v>
      </c>
      <c r="AR264" s="145">
        <v>85235807645</v>
      </c>
    </row>
    <row r="265" spans="1:44" ht="13.2" x14ac:dyDescent="0.25">
      <c r="A265" s="7">
        <v>265</v>
      </c>
      <c r="B265" s="146">
        <v>43063.37666436343</v>
      </c>
      <c r="D265" s="145" t="s">
        <v>145</v>
      </c>
      <c r="E265" s="145" t="s">
        <v>755</v>
      </c>
      <c r="F265" s="145">
        <v>1</v>
      </c>
      <c r="G265" s="145">
        <v>1</v>
      </c>
      <c r="H265" s="145">
        <v>0</v>
      </c>
      <c r="I265" s="145">
        <v>1</v>
      </c>
      <c r="J265" s="145">
        <v>1</v>
      </c>
      <c r="K265" s="145">
        <v>1</v>
      </c>
      <c r="L265" s="145">
        <v>1</v>
      </c>
      <c r="M265" s="145">
        <v>1</v>
      </c>
      <c r="N265" s="145">
        <v>1</v>
      </c>
      <c r="O265" s="145">
        <v>1</v>
      </c>
      <c r="P265" s="145">
        <v>1</v>
      </c>
      <c r="Q265" s="145">
        <v>1</v>
      </c>
      <c r="R265" s="145">
        <v>1</v>
      </c>
      <c r="S265" s="145">
        <v>0</v>
      </c>
      <c r="T265" s="145">
        <v>3</v>
      </c>
      <c r="U265" s="145">
        <v>4</v>
      </c>
      <c r="V265" s="145">
        <v>4</v>
      </c>
      <c r="W265" s="145">
        <v>5</v>
      </c>
      <c r="X265" s="145">
        <v>3</v>
      </c>
      <c r="Y265" s="145">
        <v>4</v>
      </c>
      <c r="Z265" s="145">
        <v>3</v>
      </c>
      <c r="AA265" s="145">
        <v>4</v>
      </c>
      <c r="AB265" s="145">
        <v>4</v>
      </c>
      <c r="AC265" s="145">
        <v>3</v>
      </c>
      <c r="AD265" s="145">
        <v>4</v>
      </c>
      <c r="AE265" s="145">
        <v>4</v>
      </c>
      <c r="AF265" s="145">
        <v>3</v>
      </c>
      <c r="AG265" s="145">
        <v>4</v>
      </c>
      <c r="AH265" s="145">
        <v>5</v>
      </c>
      <c r="AI265" s="145">
        <v>4</v>
      </c>
      <c r="AJ265" s="145">
        <v>3</v>
      </c>
      <c r="AK265" s="145">
        <v>4</v>
      </c>
      <c r="AL265" s="145">
        <v>4</v>
      </c>
      <c r="AM265" s="145">
        <v>2</v>
      </c>
      <c r="AN265" s="145">
        <v>2</v>
      </c>
      <c r="AO265" s="145">
        <v>3</v>
      </c>
      <c r="AP265" s="145">
        <v>4</v>
      </c>
      <c r="AQ265" s="145">
        <v>3</v>
      </c>
      <c r="AR265" s="145">
        <v>82186400726</v>
      </c>
    </row>
    <row r="266" spans="1:44" ht="13.2" x14ac:dyDescent="0.25">
      <c r="A266" s="7">
        <v>266</v>
      </c>
      <c r="B266" s="146">
        <v>43063.377443310186</v>
      </c>
      <c r="C266" s="145" t="s">
        <v>1051</v>
      </c>
      <c r="D266" s="145" t="s">
        <v>145</v>
      </c>
      <c r="E266" s="145" t="s">
        <v>755</v>
      </c>
      <c r="F266" s="145">
        <v>1</v>
      </c>
      <c r="G266" s="145">
        <v>0</v>
      </c>
      <c r="H266" s="145">
        <v>1</v>
      </c>
      <c r="I266" s="145">
        <v>1</v>
      </c>
      <c r="J266" s="145">
        <v>0</v>
      </c>
      <c r="K266" s="145">
        <v>1</v>
      </c>
      <c r="L266" s="145">
        <v>1</v>
      </c>
      <c r="M266" s="145">
        <v>1</v>
      </c>
      <c r="N266" s="145">
        <v>1</v>
      </c>
      <c r="O266" s="145">
        <v>0</v>
      </c>
      <c r="P266" s="145">
        <v>1</v>
      </c>
      <c r="Q266" s="145">
        <v>1</v>
      </c>
      <c r="R266" s="145">
        <v>1</v>
      </c>
      <c r="S266" s="145">
        <v>0</v>
      </c>
      <c r="T266" s="145">
        <v>3</v>
      </c>
      <c r="U266" s="145">
        <v>4</v>
      </c>
      <c r="V266" s="145">
        <v>4</v>
      </c>
      <c r="W266" s="145">
        <v>4</v>
      </c>
      <c r="X266" s="145">
        <v>3</v>
      </c>
      <c r="Y266" s="145">
        <v>3</v>
      </c>
      <c r="Z266" s="145">
        <v>3</v>
      </c>
      <c r="AA266" s="145">
        <v>3</v>
      </c>
      <c r="AB266" s="145">
        <v>4</v>
      </c>
      <c r="AC266" s="145">
        <v>4</v>
      </c>
      <c r="AD266" s="145">
        <v>4</v>
      </c>
      <c r="AE266" s="145">
        <v>4</v>
      </c>
      <c r="AF266" s="145">
        <v>3</v>
      </c>
      <c r="AG266" s="145">
        <v>4</v>
      </c>
      <c r="AH266" s="145">
        <v>4</v>
      </c>
      <c r="AI266" s="145">
        <v>4</v>
      </c>
      <c r="AJ266" s="145">
        <v>3</v>
      </c>
      <c r="AK266" s="145">
        <v>4</v>
      </c>
      <c r="AL266" s="145">
        <v>3</v>
      </c>
      <c r="AM266" s="145">
        <v>4</v>
      </c>
      <c r="AN266" s="145">
        <v>4</v>
      </c>
      <c r="AO266" s="145">
        <v>4</v>
      </c>
      <c r="AP266" s="145">
        <v>4</v>
      </c>
      <c r="AQ266" s="145">
        <v>4</v>
      </c>
      <c r="AR266" s="145">
        <v>8158810135</v>
      </c>
    </row>
    <row r="267" spans="1:44" ht="13.2" x14ac:dyDescent="0.25">
      <c r="A267" s="7">
        <v>267</v>
      </c>
      <c r="B267" s="146">
        <v>43063.378720324079</v>
      </c>
      <c r="C267" s="145" t="s">
        <v>1052</v>
      </c>
      <c r="D267" s="145" t="s">
        <v>145</v>
      </c>
      <c r="E267" s="145" t="s">
        <v>755</v>
      </c>
      <c r="F267" s="145">
        <v>1</v>
      </c>
      <c r="G267" s="145">
        <v>1</v>
      </c>
      <c r="H267" s="145">
        <v>0</v>
      </c>
      <c r="I267" s="145">
        <v>1</v>
      </c>
      <c r="J267" s="145">
        <v>1</v>
      </c>
      <c r="K267" s="145">
        <v>1</v>
      </c>
      <c r="L267" s="145">
        <v>1</v>
      </c>
      <c r="M267" s="145">
        <v>1</v>
      </c>
      <c r="N267" s="145">
        <v>1</v>
      </c>
      <c r="O267" s="145">
        <v>0</v>
      </c>
      <c r="P267" s="145">
        <v>1</v>
      </c>
      <c r="Q267" s="145">
        <v>1</v>
      </c>
      <c r="R267" s="145">
        <v>1</v>
      </c>
      <c r="S267" s="145">
        <v>0</v>
      </c>
      <c r="T267" s="145">
        <v>3</v>
      </c>
      <c r="U267" s="145">
        <v>3</v>
      </c>
      <c r="V267" s="145">
        <v>5</v>
      </c>
      <c r="W267" s="145">
        <v>4</v>
      </c>
      <c r="X267" s="145">
        <v>3</v>
      </c>
      <c r="Y267" s="145">
        <v>5</v>
      </c>
      <c r="Z267" s="145">
        <v>3</v>
      </c>
      <c r="AA267" s="145">
        <v>4</v>
      </c>
      <c r="AB267" s="145">
        <v>2</v>
      </c>
      <c r="AC267" s="145">
        <v>4</v>
      </c>
      <c r="AD267" s="145">
        <v>5</v>
      </c>
      <c r="AE267" s="145">
        <v>4</v>
      </c>
      <c r="AF267" s="145">
        <v>4</v>
      </c>
      <c r="AG267" s="145">
        <v>3</v>
      </c>
      <c r="AH267" s="145">
        <v>4</v>
      </c>
      <c r="AI267" s="145">
        <v>3</v>
      </c>
      <c r="AJ267" s="145">
        <v>3</v>
      </c>
      <c r="AK267" s="145">
        <v>5</v>
      </c>
      <c r="AL267" s="145">
        <v>3</v>
      </c>
      <c r="AM267" s="145">
        <v>4</v>
      </c>
      <c r="AN267" s="145">
        <v>3</v>
      </c>
      <c r="AO267" s="145">
        <v>2</v>
      </c>
      <c r="AP267" s="145">
        <v>3</v>
      </c>
      <c r="AQ267" s="145">
        <v>5</v>
      </c>
      <c r="AR267" s="145">
        <v>81268918301</v>
      </c>
    </row>
    <row r="268" spans="1:44" ht="13.2" x14ac:dyDescent="0.25">
      <c r="A268" s="7">
        <v>268</v>
      </c>
      <c r="B268" s="146">
        <v>43063.380093564818</v>
      </c>
      <c r="C268" s="145" t="s">
        <v>1053</v>
      </c>
      <c r="D268" s="145" t="s">
        <v>145</v>
      </c>
      <c r="E268" s="145" t="s">
        <v>755</v>
      </c>
      <c r="F268" s="145">
        <v>1</v>
      </c>
      <c r="G268" s="145">
        <v>1</v>
      </c>
      <c r="H268" s="145">
        <v>1</v>
      </c>
      <c r="I268" s="145">
        <v>1</v>
      </c>
      <c r="J268" s="145">
        <v>1</v>
      </c>
      <c r="K268" s="145">
        <v>1</v>
      </c>
      <c r="L268" s="145">
        <v>1</v>
      </c>
      <c r="M268" s="145">
        <v>1</v>
      </c>
      <c r="N268" s="145">
        <v>1</v>
      </c>
      <c r="O268" s="145">
        <v>1</v>
      </c>
      <c r="P268" s="145">
        <v>1</v>
      </c>
      <c r="Q268" s="145">
        <v>1</v>
      </c>
      <c r="R268" s="145">
        <v>1</v>
      </c>
      <c r="S268" s="145">
        <v>1</v>
      </c>
      <c r="T268" s="145">
        <v>5</v>
      </c>
      <c r="U268" s="145">
        <v>4</v>
      </c>
      <c r="V268" s="145">
        <v>4</v>
      </c>
      <c r="W268" s="145">
        <v>5</v>
      </c>
      <c r="X268" s="145">
        <v>4</v>
      </c>
      <c r="Y268" s="145">
        <v>4</v>
      </c>
      <c r="Z268" s="145">
        <v>4</v>
      </c>
      <c r="AA268" s="145">
        <v>5</v>
      </c>
      <c r="AB268" s="145">
        <v>5</v>
      </c>
      <c r="AC268" s="145">
        <v>4</v>
      </c>
      <c r="AD268" s="145">
        <v>5</v>
      </c>
      <c r="AE268" s="145">
        <v>5</v>
      </c>
      <c r="AF268" s="145">
        <v>5</v>
      </c>
      <c r="AG268" s="145">
        <v>4</v>
      </c>
      <c r="AH268" s="145">
        <v>4</v>
      </c>
      <c r="AI268" s="145">
        <v>4</v>
      </c>
      <c r="AJ268" s="145">
        <v>5</v>
      </c>
      <c r="AK268" s="145">
        <v>4</v>
      </c>
      <c r="AL268" s="145">
        <v>4</v>
      </c>
      <c r="AM268" s="145">
        <v>4</v>
      </c>
      <c r="AN268" s="145">
        <v>5</v>
      </c>
      <c r="AO268" s="145">
        <v>4</v>
      </c>
      <c r="AP268" s="145">
        <v>4</v>
      </c>
      <c r="AQ268" s="145">
        <v>4</v>
      </c>
      <c r="AR268" s="145">
        <v>81340630200</v>
      </c>
    </row>
    <row r="269" spans="1:44" ht="13.2" x14ac:dyDescent="0.25">
      <c r="A269" s="7">
        <v>269</v>
      </c>
      <c r="B269" s="146">
        <v>43063.380239652775</v>
      </c>
      <c r="D269" s="145" t="s">
        <v>145</v>
      </c>
      <c r="E269" s="145" t="s">
        <v>705</v>
      </c>
      <c r="F269" s="145">
        <v>1</v>
      </c>
      <c r="G269" s="145">
        <v>1</v>
      </c>
      <c r="H269" s="145">
        <v>0</v>
      </c>
      <c r="I269" s="145">
        <v>1</v>
      </c>
      <c r="J269" s="145">
        <v>1</v>
      </c>
      <c r="K269" s="145">
        <v>1</v>
      </c>
      <c r="L269" s="145">
        <v>1</v>
      </c>
      <c r="M269" s="145">
        <v>1</v>
      </c>
      <c r="N269" s="145">
        <v>1</v>
      </c>
      <c r="O269" s="145">
        <v>1</v>
      </c>
      <c r="P269" s="145">
        <v>1</v>
      </c>
      <c r="Q269" s="145">
        <v>1</v>
      </c>
      <c r="R269" s="145">
        <v>1</v>
      </c>
      <c r="S269" s="145">
        <v>1</v>
      </c>
      <c r="T269" s="145">
        <v>2</v>
      </c>
      <c r="U269" s="145">
        <v>4</v>
      </c>
      <c r="V269" s="145">
        <v>4</v>
      </c>
      <c r="W269" s="145">
        <v>4</v>
      </c>
      <c r="X269" s="145">
        <v>3</v>
      </c>
      <c r="Y269" s="145">
        <v>4</v>
      </c>
      <c r="Z269" s="145">
        <v>2</v>
      </c>
      <c r="AA269" s="145">
        <v>3</v>
      </c>
      <c r="AB269" s="145">
        <v>3</v>
      </c>
      <c r="AC269" s="145">
        <v>3</v>
      </c>
      <c r="AD269" s="145">
        <v>4</v>
      </c>
      <c r="AE269" s="145">
        <v>4</v>
      </c>
      <c r="AF269" s="145">
        <v>3</v>
      </c>
      <c r="AG269" s="145">
        <v>5</v>
      </c>
      <c r="AH269" s="145">
        <v>5</v>
      </c>
      <c r="AI269" s="145">
        <v>4</v>
      </c>
      <c r="AJ269" s="145">
        <v>3</v>
      </c>
      <c r="AK269" s="145">
        <v>3</v>
      </c>
      <c r="AL269" s="145">
        <v>4</v>
      </c>
      <c r="AM269" s="145">
        <v>4</v>
      </c>
      <c r="AN269" s="145">
        <v>4</v>
      </c>
      <c r="AO269" s="145">
        <v>4</v>
      </c>
      <c r="AP269" s="145">
        <v>4</v>
      </c>
      <c r="AQ269" s="145">
        <v>4</v>
      </c>
      <c r="AR269" s="145">
        <v>895324348986</v>
      </c>
    </row>
    <row r="270" spans="1:44" ht="13.2" x14ac:dyDescent="0.25">
      <c r="A270" s="7">
        <v>270</v>
      </c>
      <c r="B270" s="146">
        <v>43063.387445046297</v>
      </c>
      <c r="C270" s="145" t="s">
        <v>1054</v>
      </c>
      <c r="D270" s="145" t="s">
        <v>152</v>
      </c>
      <c r="E270" s="145" t="s">
        <v>776</v>
      </c>
      <c r="F270" s="145">
        <v>1</v>
      </c>
      <c r="G270" s="145">
        <v>1</v>
      </c>
      <c r="H270" s="145">
        <v>0</v>
      </c>
      <c r="I270" s="145">
        <v>1</v>
      </c>
      <c r="J270" s="145">
        <v>1</v>
      </c>
      <c r="K270" s="145">
        <v>1</v>
      </c>
      <c r="L270" s="145">
        <v>1</v>
      </c>
      <c r="M270" s="145">
        <v>1</v>
      </c>
      <c r="N270" s="145">
        <v>1</v>
      </c>
      <c r="O270" s="145">
        <v>1</v>
      </c>
      <c r="P270" s="145">
        <v>1</v>
      </c>
      <c r="Q270" s="145">
        <v>1</v>
      </c>
      <c r="R270" s="145">
        <v>1</v>
      </c>
      <c r="S270" s="145">
        <v>1</v>
      </c>
      <c r="T270" s="145">
        <v>2</v>
      </c>
      <c r="U270" s="145">
        <v>4</v>
      </c>
      <c r="V270" s="145">
        <v>3</v>
      </c>
      <c r="W270" s="145">
        <v>3</v>
      </c>
      <c r="X270" s="145">
        <v>3</v>
      </c>
      <c r="Y270" s="145">
        <v>4</v>
      </c>
      <c r="Z270" s="145">
        <v>3</v>
      </c>
      <c r="AA270" s="145">
        <v>2</v>
      </c>
      <c r="AB270" s="145">
        <v>5</v>
      </c>
      <c r="AC270" s="145">
        <v>3</v>
      </c>
      <c r="AD270" s="145">
        <v>5</v>
      </c>
      <c r="AE270" s="145">
        <v>3</v>
      </c>
      <c r="AF270" s="145">
        <v>4</v>
      </c>
      <c r="AG270" s="145">
        <v>3</v>
      </c>
      <c r="AH270" s="145">
        <v>5</v>
      </c>
      <c r="AI270" s="145">
        <v>3</v>
      </c>
      <c r="AJ270" s="145">
        <v>3</v>
      </c>
      <c r="AK270" s="145">
        <v>3</v>
      </c>
      <c r="AL270" s="145">
        <v>3</v>
      </c>
      <c r="AM270" s="145">
        <v>2</v>
      </c>
      <c r="AN270" s="145">
        <v>3</v>
      </c>
      <c r="AO270" s="145">
        <v>3</v>
      </c>
      <c r="AP270" s="145">
        <v>2</v>
      </c>
      <c r="AQ270" s="145">
        <v>5</v>
      </c>
      <c r="AR270" s="145">
        <v>85741306676</v>
      </c>
    </row>
    <row r="271" spans="1:44" ht="13.2" x14ac:dyDescent="0.25">
      <c r="A271" s="7">
        <v>271</v>
      </c>
      <c r="B271" s="146">
        <v>43063.401949594903</v>
      </c>
      <c r="C271" s="145" t="s">
        <v>1055</v>
      </c>
      <c r="D271" s="145" t="s">
        <v>152</v>
      </c>
      <c r="E271" s="145" t="s">
        <v>776</v>
      </c>
      <c r="F271" s="145">
        <v>1</v>
      </c>
      <c r="G271" s="145">
        <v>1</v>
      </c>
      <c r="H271" s="145">
        <v>1</v>
      </c>
      <c r="I271" s="145">
        <v>1</v>
      </c>
      <c r="J271" s="145">
        <v>1</v>
      </c>
      <c r="K271" s="145">
        <v>0</v>
      </c>
      <c r="L271" s="145">
        <v>1</v>
      </c>
      <c r="M271" s="145">
        <v>1</v>
      </c>
      <c r="N271" s="145">
        <v>1</v>
      </c>
      <c r="O271" s="145">
        <v>1</v>
      </c>
      <c r="P271" s="145">
        <v>1</v>
      </c>
      <c r="Q271" s="145">
        <v>1</v>
      </c>
      <c r="R271" s="145">
        <v>1</v>
      </c>
      <c r="S271" s="145">
        <v>0</v>
      </c>
      <c r="T271" s="145">
        <v>3</v>
      </c>
      <c r="U271" s="145">
        <v>4</v>
      </c>
      <c r="V271" s="145">
        <v>4</v>
      </c>
      <c r="W271" s="145">
        <v>2</v>
      </c>
      <c r="X271" s="145">
        <v>2</v>
      </c>
      <c r="Y271" s="145">
        <v>4</v>
      </c>
      <c r="Z271" s="145">
        <v>2</v>
      </c>
      <c r="AA271" s="145">
        <v>4</v>
      </c>
      <c r="AB271" s="145">
        <v>3</v>
      </c>
      <c r="AC271" s="145">
        <v>2</v>
      </c>
      <c r="AD271" s="145">
        <v>5</v>
      </c>
      <c r="AE271" s="145">
        <v>4</v>
      </c>
      <c r="AF271" s="145">
        <v>3</v>
      </c>
      <c r="AG271" s="145">
        <v>4</v>
      </c>
      <c r="AH271" s="145">
        <v>4</v>
      </c>
      <c r="AI271" s="145">
        <v>4</v>
      </c>
      <c r="AJ271" s="145">
        <v>2</v>
      </c>
      <c r="AK271" s="145">
        <v>2</v>
      </c>
      <c r="AL271" s="145">
        <v>4</v>
      </c>
      <c r="AM271" s="145">
        <v>3</v>
      </c>
      <c r="AN271" s="145">
        <v>2</v>
      </c>
      <c r="AO271" s="145">
        <v>4</v>
      </c>
      <c r="AP271" s="145">
        <v>4</v>
      </c>
      <c r="AQ271" s="145">
        <v>2</v>
      </c>
      <c r="AR271" s="145">
        <v>81910035701</v>
      </c>
    </row>
    <row r="272" spans="1:44" ht="13.2" x14ac:dyDescent="0.25">
      <c r="A272" s="7">
        <v>272</v>
      </c>
      <c r="B272" s="146">
        <v>43063.403350821754</v>
      </c>
      <c r="C272" s="145" t="s">
        <v>1056</v>
      </c>
      <c r="D272" s="145" t="s">
        <v>145</v>
      </c>
      <c r="E272" s="145" t="s">
        <v>755</v>
      </c>
      <c r="F272" s="145">
        <v>1</v>
      </c>
      <c r="G272" s="145">
        <v>1</v>
      </c>
      <c r="H272" s="145">
        <v>1</v>
      </c>
      <c r="I272" s="145">
        <v>1</v>
      </c>
      <c r="J272" s="145">
        <v>1</v>
      </c>
      <c r="K272" s="145">
        <v>1</v>
      </c>
      <c r="L272" s="145">
        <v>1</v>
      </c>
      <c r="M272" s="145">
        <v>1</v>
      </c>
      <c r="N272" s="145">
        <v>1</v>
      </c>
      <c r="O272" s="145">
        <v>1</v>
      </c>
      <c r="P272" s="145">
        <v>1</v>
      </c>
      <c r="Q272" s="145">
        <v>1</v>
      </c>
      <c r="R272" s="145">
        <v>1</v>
      </c>
      <c r="S272" s="145">
        <v>0</v>
      </c>
      <c r="T272" s="145">
        <v>3</v>
      </c>
      <c r="U272" s="145">
        <v>3</v>
      </c>
      <c r="V272" s="145">
        <v>4</v>
      </c>
      <c r="W272" s="145">
        <v>3</v>
      </c>
      <c r="X272" s="145">
        <v>4</v>
      </c>
      <c r="Y272" s="145">
        <v>3</v>
      </c>
      <c r="Z272" s="145">
        <v>4</v>
      </c>
      <c r="AA272" s="145">
        <v>3</v>
      </c>
      <c r="AB272" s="145">
        <v>3</v>
      </c>
      <c r="AC272" s="145">
        <v>3</v>
      </c>
      <c r="AD272" s="145">
        <v>4</v>
      </c>
      <c r="AE272" s="145">
        <v>5</v>
      </c>
      <c r="AF272" s="145">
        <v>4</v>
      </c>
      <c r="AG272" s="145">
        <v>4</v>
      </c>
      <c r="AH272" s="145">
        <v>5</v>
      </c>
      <c r="AI272" s="145">
        <v>5</v>
      </c>
      <c r="AJ272" s="145">
        <v>4</v>
      </c>
      <c r="AK272" s="145">
        <v>3</v>
      </c>
      <c r="AL272" s="145">
        <v>4</v>
      </c>
      <c r="AM272" s="145">
        <v>3</v>
      </c>
      <c r="AN272" s="145">
        <v>3</v>
      </c>
      <c r="AO272" s="145">
        <v>4</v>
      </c>
      <c r="AP272" s="145">
        <v>3</v>
      </c>
      <c r="AQ272" s="145">
        <v>3</v>
      </c>
      <c r="AR272" s="145">
        <v>81340162613</v>
      </c>
    </row>
    <row r="273" spans="1:44" ht="13.2" x14ac:dyDescent="0.25">
      <c r="A273" s="7">
        <v>273</v>
      </c>
      <c r="B273" s="146">
        <v>43063.40547805556</v>
      </c>
      <c r="C273" s="145" t="s">
        <v>1057</v>
      </c>
      <c r="D273" s="145" t="s">
        <v>145</v>
      </c>
      <c r="E273" s="145" t="s">
        <v>755</v>
      </c>
      <c r="F273" s="145">
        <v>1</v>
      </c>
      <c r="G273" s="145">
        <v>1</v>
      </c>
      <c r="H273" s="145">
        <v>0</v>
      </c>
      <c r="I273" s="145">
        <v>1</v>
      </c>
      <c r="J273" s="145">
        <v>1</v>
      </c>
      <c r="K273" s="145">
        <v>1</v>
      </c>
      <c r="L273" s="145">
        <v>1</v>
      </c>
      <c r="M273" s="145">
        <v>1</v>
      </c>
      <c r="N273" s="145">
        <v>1</v>
      </c>
      <c r="O273" s="145">
        <v>1</v>
      </c>
      <c r="P273" s="145">
        <v>0</v>
      </c>
      <c r="Q273" s="145">
        <v>1</v>
      </c>
      <c r="R273" s="145">
        <v>1</v>
      </c>
      <c r="S273" s="145">
        <v>0</v>
      </c>
      <c r="T273" s="145">
        <v>3</v>
      </c>
      <c r="U273" s="145">
        <v>4</v>
      </c>
      <c r="V273" s="145">
        <v>5</v>
      </c>
      <c r="W273" s="145">
        <v>5</v>
      </c>
      <c r="X273" s="145">
        <v>3</v>
      </c>
      <c r="Y273" s="145">
        <v>3</v>
      </c>
      <c r="Z273" s="145">
        <v>3</v>
      </c>
      <c r="AA273" s="145">
        <v>2</v>
      </c>
      <c r="AB273" s="145">
        <v>2</v>
      </c>
      <c r="AC273" s="145">
        <v>2</v>
      </c>
      <c r="AD273" s="145">
        <v>3</v>
      </c>
      <c r="AE273" s="145">
        <v>3</v>
      </c>
      <c r="AF273" s="145">
        <v>3</v>
      </c>
      <c r="AG273" s="145">
        <v>2</v>
      </c>
      <c r="AH273" s="145">
        <v>4</v>
      </c>
      <c r="AI273" s="145">
        <v>4</v>
      </c>
      <c r="AJ273" s="145">
        <v>2</v>
      </c>
      <c r="AK273" s="145">
        <v>4</v>
      </c>
      <c r="AL273" s="145">
        <v>3</v>
      </c>
      <c r="AM273" s="145">
        <v>2</v>
      </c>
      <c r="AN273" s="145">
        <v>2</v>
      </c>
      <c r="AO273" s="145">
        <v>3</v>
      </c>
      <c r="AP273" s="145">
        <v>3</v>
      </c>
      <c r="AQ273" s="145">
        <v>3</v>
      </c>
      <c r="AR273" s="145">
        <v>82113543476</v>
      </c>
    </row>
    <row r="274" spans="1:44" ht="13.2" x14ac:dyDescent="0.25">
      <c r="A274" s="7">
        <v>274</v>
      </c>
      <c r="B274" s="146">
        <v>43063.409280891203</v>
      </c>
      <c r="C274" s="145" t="s">
        <v>1058</v>
      </c>
      <c r="D274" s="145" t="s">
        <v>145</v>
      </c>
      <c r="E274" s="145" t="s">
        <v>755</v>
      </c>
      <c r="F274" s="145">
        <v>1</v>
      </c>
      <c r="G274" s="145">
        <v>1</v>
      </c>
      <c r="H274" s="145">
        <v>0</v>
      </c>
      <c r="I274" s="145">
        <v>1</v>
      </c>
      <c r="J274" s="145">
        <v>1</v>
      </c>
      <c r="K274" s="145">
        <v>1</v>
      </c>
      <c r="L274" s="145">
        <v>1</v>
      </c>
      <c r="M274" s="145">
        <v>1</v>
      </c>
      <c r="N274" s="145">
        <v>1</v>
      </c>
      <c r="O274" s="145">
        <v>1</v>
      </c>
      <c r="P274" s="145">
        <v>1</v>
      </c>
      <c r="Q274" s="145">
        <v>1</v>
      </c>
      <c r="R274" s="145">
        <v>1</v>
      </c>
      <c r="S274" s="145">
        <v>1</v>
      </c>
      <c r="T274" s="145">
        <v>4</v>
      </c>
      <c r="U274" s="145">
        <v>3</v>
      </c>
      <c r="V274" s="145">
        <v>5</v>
      </c>
      <c r="W274" s="145">
        <v>5</v>
      </c>
      <c r="X274" s="145">
        <v>4</v>
      </c>
      <c r="Y274" s="145">
        <v>5</v>
      </c>
      <c r="Z274" s="145">
        <v>5</v>
      </c>
      <c r="AA274" s="145">
        <v>4</v>
      </c>
      <c r="AB274" s="145">
        <v>5</v>
      </c>
      <c r="AC274" s="145">
        <v>5</v>
      </c>
      <c r="AD274" s="145">
        <v>5</v>
      </c>
      <c r="AE274" s="145">
        <v>5</v>
      </c>
      <c r="AF274" s="145">
        <v>5</v>
      </c>
      <c r="AG274" s="145">
        <v>4</v>
      </c>
      <c r="AH274" s="145">
        <v>4</v>
      </c>
      <c r="AI274" s="145">
        <v>5</v>
      </c>
      <c r="AJ274" s="145">
        <v>4</v>
      </c>
      <c r="AK274" s="145">
        <v>5</v>
      </c>
      <c r="AL274" s="145">
        <v>4</v>
      </c>
      <c r="AM274" s="145">
        <v>5</v>
      </c>
      <c r="AN274" s="145">
        <v>5</v>
      </c>
      <c r="AO274" s="145">
        <v>4</v>
      </c>
      <c r="AP274" s="145">
        <v>4</v>
      </c>
      <c r="AQ274" s="145">
        <v>5</v>
      </c>
      <c r="AR274" s="145" t="s">
        <v>1059</v>
      </c>
    </row>
    <row r="275" spans="1:44" ht="13.2" x14ac:dyDescent="0.25">
      <c r="A275" s="7">
        <v>275</v>
      </c>
      <c r="B275" s="146">
        <v>43063.410425983791</v>
      </c>
      <c r="D275" s="145" t="s">
        <v>145</v>
      </c>
      <c r="E275" s="145" t="s">
        <v>705</v>
      </c>
      <c r="F275" s="145">
        <v>1</v>
      </c>
      <c r="G275" s="145">
        <v>0</v>
      </c>
      <c r="H275" s="145">
        <v>1</v>
      </c>
      <c r="I275" s="145">
        <v>1</v>
      </c>
      <c r="J275" s="145">
        <v>0</v>
      </c>
      <c r="K275" s="145">
        <v>1</v>
      </c>
      <c r="L275" s="145">
        <v>1</v>
      </c>
      <c r="M275" s="145">
        <v>1</v>
      </c>
      <c r="N275" s="145">
        <v>1</v>
      </c>
      <c r="O275" s="145">
        <v>0</v>
      </c>
      <c r="P275" s="145">
        <v>0</v>
      </c>
      <c r="Q275" s="145">
        <v>1</v>
      </c>
      <c r="R275" s="145">
        <v>1</v>
      </c>
      <c r="S275" s="145">
        <v>0</v>
      </c>
      <c r="T275" s="145">
        <v>5</v>
      </c>
      <c r="U275" s="145">
        <v>5</v>
      </c>
      <c r="V275" s="145">
        <v>5</v>
      </c>
      <c r="W275" s="145">
        <v>5</v>
      </c>
      <c r="X275" s="145">
        <v>5</v>
      </c>
      <c r="Y275" s="145">
        <v>5</v>
      </c>
      <c r="Z275" s="145">
        <v>5</v>
      </c>
      <c r="AA275" s="145">
        <v>5</v>
      </c>
      <c r="AB275" s="145">
        <v>3</v>
      </c>
      <c r="AC275" s="145">
        <v>5</v>
      </c>
      <c r="AD275" s="145">
        <v>3</v>
      </c>
      <c r="AE275" s="145">
        <v>5</v>
      </c>
      <c r="AF275" s="145">
        <v>2</v>
      </c>
      <c r="AG275" s="145">
        <v>3</v>
      </c>
      <c r="AH275" s="145">
        <v>3</v>
      </c>
      <c r="AI275" s="145">
        <v>3</v>
      </c>
      <c r="AJ275" s="145">
        <v>4</v>
      </c>
      <c r="AK275" s="145">
        <v>4</v>
      </c>
      <c r="AL275" s="145">
        <v>3</v>
      </c>
      <c r="AM275" s="145">
        <v>5</v>
      </c>
      <c r="AN275" s="145">
        <v>5</v>
      </c>
      <c r="AO275" s="145">
        <v>5</v>
      </c>
      <c r="AP275" s="145">
        <v>3</v>
      </c>
      <c r="AQ275" s="145">
        <v>4</v>
      </c>
      <c r="AR275" s="145">
        <v>85768815646</v>
      </c>
    </row>
    <row r="276" spans="1:44" ht="13.2" x14ac:dyDescent="0.25">
      <c r="A276" s="7">
        <v>276</v>
      </c>
      <c r="B276" s="146">
        <v>43063.410466585643</v>
      </c>
      <c r="C276" s="145" t="s">
        <v>1060</v>
      </c>
      <c r="D276" s="145" t="s">
        <v>145</v>
      </c>
      <c r="E276" s="145" t="s">
        <v>755</v>
      </c>
      <c r="F276" s="145">
        <v>1</v>
      </c>
      <c r="G276" s="145">
        <v>1</v>
      </c>
      <c r="H276" s="145">
        <v>1</v>
      </c>
      <c r="I276" s="145">
        <v>1</v>
      </c>
      <c r="J276" s="145">
        <v>1</v>
      </c>
      <c r="K276" s="145">
        <v>1</v>
      </c>
      <c r="L276" s="145">
        <v>0</v>
      </c>
      <c r="M276" s="145">
        <v>1</v>
      </c>
      <c r="N276" s="145">
        <v>0</v>
      </c>
      <c r="O276" s="145">
        <v>0</v>
      </c>
      <c r="P276" s="145">
        <v>1</v>
      </c>
      <c r="Q276" s="145">
        <v>1</v>
      </c>
      <c r="R276" s="145">
        <v>0</v>
      </c>
      <c r="S276" s="145">
        <v>0</v>
      </c>
      <c r="T276" s="145">
        <v>4</v>
      </c>
      <c r="U276" s="145">
        <v>5</v>
      </c>
      <c r="V276" s="145">
        <v>4</v>
      </c>
      <c r="W276" s="145">
        <v>5</v>
      </c>
      <c r="X276" s="145">
        <v>4</v>
      </c>
      <c r="Y276" s="145">
        <v>3</v>
      </c>
      <c r="Z276" s="145">
        <v>4</v>
      </c>
      <c r="AA276" s="145">
        <v>5</v>
      </c>
      <c r="AB276" s="145">
        <v>4</v>
      </c>
      <c r="AC276" s="145">
        <v>5</v>
      </c>
      <c r="AD276" s="145">
        <v>5</v>
      </c>
      <c r="AE276" s="145">
        <v>5</v>
      </c>
      <c r="AF276" s="145">
        <v>3</v>
      </c>
      <c r="AG276" s="145">
        <v>4</v>
      </c>
      <c r="AH276" s="145">
        <v>4</v>
      </c>
      <c r="AI276" s="145">
        <v>5</v>
      </c>
      <c r="AJ276" s="145">
        <v>4</v>
      </c>
      <c r="AK276" s="145">
        <v>4</v>
      </c>
      <c r="AL276" s="145">
        <v>1</v>
      </c>
      <c r="AM276" s="145">
        <v>4</v>
      </c>
      <c r="AN276" s="145">
        <v>4</v>
      </c>
      <c r="AO276" s="145">
        <v>5</v>
      </c>
      <c r="AP276" s="145">
        <v>5</v>
      </c>
      <c r="AQ276" s="145">
        <v>4</v>
      </c>
      <c r="AR276" s="145" t="s">
        <v>1061</v>
      </c>
    </row>
    <row r="277" spans="1:44" ht="13.2" x14ac:dyDescent="0.25">
      <c r="A277" s="7">
        <v>277</v>
      </c>
      <c r="B277" s="146">
        <v>43063.415678310186</v>
      </c>
      <c r="C277" s="145" t="s">
        <v>1062</v>
      </c>
      <c r="D277" s="145" t="s">
        <v>145</v>
      </c>
      <c r="E277" s="145" t="s">
        <v>705</v>
      </c>
      <c r="F277" s="145">
        <v>1</v>
      </c>
      <c r="G277" s="145">
        <v>1</v>
      </c>
      <c r="H277" s="145">
        <v>1</v>
      </c>
      <c r="I277" s="145">
        <v>1</v>
      </c>
      <c r="J277" s="145">
        <v>1</v>
      </c>
      <c r="K277" s="145">
        <v>1</v>
      </c>
      <c r="L277" s="145">
        <v>1</v>
      </c>
      <c r="M277" s="145">
        <v>1</v>
      </c>
      <c r="N277" s="145">
        <v>1</v>
      </c>
      <c r="O277" s="145">
        <v>0</v>
      </c>
      <c r="P277" s="145">
        <v>1</v>
      </c>
      <c r="Q277" s="145">
        <v>1</v>
      </c>
      <c r="R277" s="145">
        <v>1</v>
      </c>
      <c r="S277" s="145">
        <v>0</v>
      </c>
      <c r="T277" s="145">
        <v>2</v>
      </c>
      <c r="U277" s="145">
        <v>4</v>
      </c>
      <c r="V277" s="145">
        <v>4</v>
      </c>
      <c r="W277" s="145">
        <v>4</v>
      </c>
      <c r="X277" s="145">
        <v>3</v>
      </c>
      <c r="Y277" s="145">
        <v>4</v>
      </c>
      <c r="Z277" s="145">
        <v>4</v>
      </c>
      <c r="AA277" s="145">
        <v>4</v>
      </c>
      <c r="AB277" s="145">
        <v>3</v>
      </c>
      <c r="AC277" s="145">
        <v>3</v>
      </c>
      <c r="AD277" s="145">
        <v>3</v>
      </c>
      <c r="AE277" s="145">
        <v>4</v>
      </c>
      <c r="AF277" s="145">
        <v>3</v>
      </c>
      <c r="AG277" s="145">
        <v>3</v>
      </c>
      <c r="AH277" s="145">
        <v>2</v>
      </c>
      <c r="AI277" s="145">
        <v>4</v>
      </c>
      <c r="AJ277" s="145">
        <v>3</v>
      </c>
      <c r="AK277" s="145">
        <v>4</v>
      </c>
      <c r="AL277" s="145">
        <v>3</v>
      </c>
      <c r="AM277" s="145">
        <v>3</v>
      </c>
      <c r="AN277" s="145">
        <v>3</v>
      </c>
      <c r="AO277" s="145">
        <v>3</v>
      </c>
      <c r="AP277" s="145">
        <v>3</v>
      </c>
      <c r="AQ277" s="145">
        <v>3</v>
      </c>
      <c r="AR277" s="145">
        <v>82177696745</v>
      </c>
    </row>
    <row r="278" spans="1:44" ht="13.2" x14ac:dyDescent="0.25">
      <c r="A278" s="7">
        <v>278</v>
      </c>
      <c r="B278" s="146">
        <v>43063.437861574072</v>
      </c>
      <c r="C278" s="145" t="s">
        <v>1063</v>
      </c>
      <c r="D278" s="145" t="s">
        <v>152</v>
      </c>
      <c r="E278" s="145" t="s">
        <v>776</v>
      </c>
      <c r="F278" s="145">
        <v>1</v>
      </c>
      <c r="G278" s="145">
        <v>1</v>
      </c>
      <c r="H278" s="145">
        <v>0</v>
      </c>
      <c r="I278" s="145">
        <v>1</v>
      </c>
      <c r="J278" s="145">
        <v>1</v>
      </c>
      <c r="K278" s="145">
        <v>1</v>
      </c>
      <c r="L278" s="145">
        <v>1</v>
      </c>
      <c r="M278" s="145">
        <v>1</v>
      </c>
      <c r="N278" s="145">
        <v>1</v>
      </c>
      <c r="O278" s="145">
        <v>0</v>
      </c>
      <c r="P278" s="145">
        <v>0</v>
      </c>
      <c r="Q278" s="145">
        <v>0</v>
      </c>
      <c r="R278" s="145">
        <v>1</v>
      </c>
      <c r="S278" s="145">
        <v>0</v>
      </c>
      <c r="T278" s="145">
        <v>4</v>
      </c>
      <c r="U278" s="145">
        <v>3</v>
      </c>
      <c r="V278" s="145">
        <v>4</v>
      </c>
      <c r="W278" s="145">
        <v>3</v>
      </c>
      <c r="X278" s="145">
        <v>2</v>
      </c>
      <c r="Y278" s="145">
        <v>3</v>
      </c>
      <c r="Z278" s="145">
        <v>3</v>
      </c>
      <c r="AA278" s="145">
        <v>3</v>
      </c>
      <c r="AB278" s="145">
        <v>4</v>
      </c>
      <c r="AC278" s="145">
        <v>4</v>
      </c>
      <c r="AD278" s="145">
        <v>4</v>
      </c>
      <c r="AE278" s="145">
        <v>4</v>
      </c>
      <c r="AF278" s="145">
        <v>4</v>
      </c>
      <c r="AG278" s="145">
        <v>4</v>
      </c>
      <c r="AH278" s="145">
        <v>4</v>
      </c>
      <c r="AI278" s="145">
        <v>4</v>
      </c>
      <c r="AJ278" s="145">
        <v>3</v>
      </c>
      <c r="AK278" s="145">
        <v>3</v>
      </c>
      <c r="AL278" s="145">
        <v>3</v>
      </c>
      <c r="AM278" s="145">
        <v>3</v>
      </c>
      <c r="AN278" s="145">
        <v>4</v>
      </c>
      <c r="AO278" s="145">
        <v>4</v>
      </c>
      <c r="AP278" s="145">
        <v>3</v>
      </c>
      <c r="AQ278" s="145">
        <v>4</v>
      </c>
      <c r="AR278" s="145">
        <v>81381518752</v>
      </c>
    </row>
    <row r="279" spans="1:44" ht="13.2" x14ac:dyDescent="0.25">
      <c r="A279" s="7">
        <v>279</v>
      </c>
      <c r="B279" s="146">
        <v>43063.452072129629</v>
      </c>
      <c r="C279" s="145" t="s">
        <v>1064</v>
      </c>
      <c r="D279" s="145" t="s">
        <v>145</v>
      </c>
      <c r="E279" s="145" t="s">
        <v>828</v>
      </c>
      <c r="F279" s="145">
        <v>1</v>
      </c>
      <c r="G279" s="145">
        <v>1</v>
      </c>
      <c r="H279" s="145">
        <v>1</v>
      </c>
      <c r="I279" s="145">
        <v>1</v>
      </c>
      <c r="J279" s="145">
        <v>1</v>
      </c>
      <c r="K279" s="145">
        <v>1</v>
      </c>
      <c r="L279" s="145">
        <v>1</v>
      </c>
      <c r="M279" s="145">
        <v>1</v>
      </c>
      <c r="N279" s="145">
        <v>1</v>
      </c>
      <c r="O279" s="145">
        <v>0</v>
      </c>
      <c r="P279" s="145">
        <v>1</v>
      </c>
      <c r="Q279" s="145">
        <v>1</v>
      </c>
      <c r="R279" s="145">
        <v>1</v>
      </c>
      <c r="S279" s="145">
        <v>0</v>
      </c>
      <c r="T279" s="145">
        <v>1</v>
      </c>
      <c r="U279" s="145">
        <v>3</v>
      </c>
      <c r="V279" s="145">
        <v>5</v>
      </c>
      <c r="W279" s="145">
        <v>4</v>
      </c>
      <c r="X279" s="145">
        <v>3</v>
      </c>
      <c r="Y279" s="145">
        <v>3</v>
      </c>
      <c r="Z279" s="145">
        <v>4</v>
      </c>
      <c r="AA279" s="145">
        <v>4</v>
      </c>
      <c r="AB279" s="145">
        <v>4</v>
      </c>
      <c r="AC279" s="145">
        <v>5</v>
      </c>
      <c r="AD279" s="145">
        <v>5</v>
      </c>
      <c r="AE279" s="145">
        <v>5</v>
      </c>
      <c r="AF279" s="145">
        <v>5</v>
      </c>
      <c r="AG279" s="145">
        <v>5</v>
      </c>
      <c r="AH279" s="145">
        <v>5</v>
      </c>
      <c r="AI279" s="145">
        <v>5</v>
      </c>
      <c r="AJ279" s="145">
        <v>5</v>
      </c>
      <c r="AK279" s="145">
        <v>4</v>
      </c>
      <c r="AL279" s="145">
        <v>5</v>
      </c>
      <c r="AM279" s="145">
        <v>5</v>
      </c>
      <c r="AN279" s="145">
        <v>4</v>
      </c>
      <c r="AO279" s="145">
        <v>5</v>
      </c>
      <c r="AP279" s="145">
        <v>5</v>
      </c>
      <c r="AQ279" s="145">
        <v>5</v>
      </c>
      <c r="AR279" s="145" t="s">
        <v>1065</v>
      </c>
    </row>
    <row r="280" spans="1:44" ht="13.2" x14ac:dyDescent="0.25">
      <c r="A280" s="7">
        <v>280</v>
      </c>
      <c r="B280" s="146">
        <v>43063.454460462963</v>
      </c>
      <c r="C280" s="145" t="s">
        <v>1066</v>
      </c>
      <c r="D280" s="145" t="s">
        <v>145</v>
      </c>
      <c r="E280" s="145" t="s">
        <v>755</v>
      </c>
      <c r="F280" s="145">
        <v>1</v>
      </c>
      <c r="G280" s="145">
        <v>1</v>
      </c>
      <c r="H280" s="145">
        <v>0</v>
      </c>
      <c r="I280" s="145">
        <v>1</v>
      </c>
      <c r="J280" s="145">
        <v>1</v>
      </c>
      <c r="K280" s="145">
        <v>1</v>
      </c>
      <c r="L280" s="145">
        <v>1</v>
      </c>
      <c r="M280" s="145">
        <v>0</v>
      </c>
      <c r="N280" s="145">
        <v>0</v>
      </c>
      <c r="O280" s="145">
        <v>1</v>
      </c>
      <c r="P280" s="145">
        <v>1</v>
      </c>
      <c r="Q280" s="145">
        <v>0</v>
      </c>
      <c r="R280" s="145">
        <v>0</v>
      </c>
      <c r="S280" s="145">
        <v>0</v>
      </c>
      <c r="T280" s="145">
        <v>2</v>
      </c>
      <c r="U280" s="145">
        <v>4</v>
      </c>
      <c r="V280" s="145">
        <v>4</v>
      </c>
      <c r="W280" s="145">
        <v>3</v>
      </c>
      <c r="X280" s="145">
        <v>3</v>
      </c>
      <c r="Y280" s="145">
        <v>4</v>
      </c>
      <c r="Z280" s="145">
        <v>2</v>
      </c>
      <c r="AA280" s="145">
        <v>2</v>
      </c>
      <c r="AB280" s="145">
        <v>5</v>
      </c>
      <c r="AC280" s="145">
        <v>4</v>
      </c>
      <c r="AD280" s="145">
        <v>4</v>
      </c>
      <c r="AE280" s="145">
        <v>4</v>
      </c>
      <c r="AF280" s="145">
        <v>3</v>
      </c>
      <c r="AG280" s="145">
        <v>5</v>
      </c>
      <c r="AH280" s="145">
        <v>5</v>
      </c>
      <c r="AI280" s="145">
        <v>5</v>
      </c>
      <c r="AJ280" s="145">
        <v>3</v>
      </c>
      <c r="AK280" s="145">
        <v>2</v>
      </c>
      <c r="AL280" s="145">
        <v>5</v>
      </c>
      <c r="AM280" s="145">
        <v>4</v>
      </c>
      <c r="AN280" s="145">
        <v>2</v>
      </c>
      <c r="AO280" s="145">
        <v>3</v>
      </c>
      <c r="AP280" s="145">
        <v>2</v>
      </c>
      <c r="AQ280" s="145">
        <v>5</v>
      </c>
      <c r="AR280" s="145">
        <v>81333872915</v>
      </c>
    </row>
    <row r="281" spans="1:44" ht="13.2" x14ac:dyDescent="0.25">
      <c r="A281" s="7">
        <v>281</v>
      </c>
      <c r="B281" s="146">
        <v>43063.454791666663</v>
      </c>
      <c r="C281" s="145" t="s">
        <v>1067</v>
      </c>
      <c r="D281" s="145" t="s">
        <v>145</v>
      </c>
      <c r="E281" s="145" t="s">
        <v>828</v>
      </c>
      <c r="F281" s="145">
        <v>1</v>
      </c>
      <c r="G281" s="145">
        <v>1</v>
      </c>
      <c r="H281" s="145">
        <v>0</v>
      </c>
      <c r="I281" s="145">
        <v>1</v>
      </c>
      <c r="J281" s="145">
        <v>1</v>
      </c>
      <c r="K281" s="145">
        <v>0</v>
      </c>
      <c r="L281" s="145">
        <v>1</v>
      </c>
      <c r="M281" s="145">
        <v>1</v>
      </c>
      <c r="N281" s="145">
        <v>1</v>
      </c>
      <c r="O281" s="145">
        <v>0</v>
      </c>
      <c r="P281" s="145">
        <v>1</v>
      </c>
      <c r="Q281" s="145">
        <v>1</v>
      </c>
      <c r="R281" s="145">
        <v>1</v>
      </c>
      <c r="S281" s="145">
        <v>0</v>
      </c>
      <c r="T281" s="145">
        <v>3</v>
      </c>
      <c r="U281" s="145">
        <v>2</v>
      </c>
      <c r="V281" s="145">
        <v>4</v>
      </c>
      <c r="W281" s="145">
        <v>3</v>
      </c>
      <c r="X281" s="145">
        <v>2</v>
      </c>
      <c r="Y281" s="145">
        <v>3</v>
      </c>
      <c r="Z281" s="145">
        <v>4</v>
      </c>
      <c r="AA281" s="145">
        <v>4</v>
      </c>
      <c r="AB281" s="145">
        <v>2</v>
      </c>
      <c r="AC281" s="145">
        <v>5</v>
      </c>
      <c r="AD281" s="145">
        <v>5</v>
      </c>
      <c r="AE281" s="145">
        <v>4</v>
      </c>
      <c r="AF281" s="145">
        <v>3</v>
      </c>
      <c r="AG281" s="145">
        <v>4</v>
      </c>
      <c r="AH281" s="145">
        <v>5</v>
      </c>
      <c r="AI281" s="145">
        <v>4</v>
      </c>
      <c r="AJ281" s="145">
        <v>5</v>
      </c>
      <c r="AK281" s="145">
        <v>4</v>
      </c>
      <c r="AL281" s="145">
        <v>4</v>
      </c>
      <c r="AM281" s="145">
        <v>3</v>
      </c>
      <c r="AN281" s="145">
        <v>2</v>
      </c>
      <c r="AO281" s="145">
        <v>4</v>
      </c>
      <c r="AP281" s="145">
        <v>3</v>
      </c>
      <c r="AQ281" s="145">
        <v>4</v>
      </c>
      <c r="AR281" s="145">
        <v>87855883357</v>
      </c>
    </row>
    <row r="282" spans="1:44" ht="13.2" x14ac:dyDescent="0.25">
      <c r="A282" s="7">
        <v>282</v>
      </c>
      <c r="B282" s="146">
        <v>43063.456144236116</v>
      </c>
      <c r="C282" s="145" t="s">
        <v>1068</v>
      </c>
      <c r="D282" s="145" t="s">
        <v>145</v>
      </c>
      <c r="E282" s="145" t="s">
        <v>828</v>
      </c>
      <c r="F282" s="145">
        <v>1</v>
      </c>
      <c r="G282" s="145">
        <v>1</v>
      </c>
      <c r="H282" s="145">
        <v>1</v>
      </c>
      <c r="I282" s="145">
        <v>1</v>
      </c>
      <c r="J282" s="145">
        <v>1</v>
      </c>
      <c r="K282" s="145">
        <v>1</v>
      </c>
      <c r="L282" s="145">
        <v>1</v>
      </c>
      <c r="M282" s="145">
        <v>1</v>
      </c>
      <c r="N282" s="145">
        <v>1</v>
      </c>
      <c r="O282" s="145">
        <v>1</v>
      </c>
      <c r="P282" s="145">
        <v>1</v>
      </c>
      <c r="Q282" s="145">
        <v>1</v>
      </c>
      <c r="R282" s="145">
        <v>1</v>
      </c>
      <c r="S282" s="145">
        <v>0</v>
      </c>
      <c r="T282" s="145">
        <v>3</v>
      </c>
      <c r="U282" s="145">
        <v>5</v>
      </c>
      <c r="V282" s="145">
        <v>5</v>
      </c>
      <c r="W282" s="145">
        <v>4</v>
      </c>
      <c r="X282" s="145">
        <v>3</v>
      </c>
      <c r="Y282" s="145">
        <v>4</v>
      </c>
      <c r="Z282" s="145">
        <v>4</v>
      </c>
      <c r="AA282" s="145">
        <v>4</v>
      </c>
      <c r="AB282" s="145">
        <v>5</v>
      </c>
      <c r="AC282" s="145">
        <v>3</v>
      </c>
      <c r="AD282" s="145">
        <v>4</v>
      </c>
      <c r="AE282" s="145">
        <v>4</v>
      </c>
      <c r="AF282" s="145">
        <v>3</v>
      </c>
      <c r="AG282" s="145">
        <v>4</v>
      </c>
      <c r="AH282" s="145">
        <v>5</v>
      </c>
      <c r="AI282" s="145">
        <v>4</v>
      </c>
      <c r="AJ282" s="145">
        <v>4</v>
      </c>
      <c r="AK282" s="145">
        <v>4</v>
      </c>
      <c r="AL282" s="145">
        <v>4</v>
      </c>
      <c r="AM282" s="145">
        <v>3</v>
      </c>
      <c r="AN282" s="145">
        <v>3</v>
      </c>
      <c r="AO282" s="145">
        <v>4</v>
      </c>
      <c r="AP282" s="145">
        <v>4</v>
      </c>
      <c r="AQ282" s="145">
        <v>5</v>
      </c>
      <c r="AR282" s="145" t="s">
        <v>1069</v>
      </c>
    </row>
    <row r="283" spans="1:44" ht="13.2" x14ac:dyDescent="0.25">
      <c r="A283" s="7">
        <v>283</v>
      </c>
      <c r="B283" s="146">
        <v>43063.456430648148</v>
      </c>
      <c r="C283" s="145" t="s">
        <v>1070</v>
      </c>
      <c r="D283" s="145" t="s">
        <v>145</v>
      </c>
      <c r="E283" s="145" t="s">
        <v>755</v>
      </c>
      <c r="F283" s="145">
        <v>1</v>
      </c>
      <c r="G283" s="145">
        <v>1</v>
      </c>
      <c r="H283" s="145">
        <v>0</v>
      </c>
      <c r="I283" s="145">
        <v>1</v>
      </c>
      <c r="J283" s="145">
        <v>1</v>
      </c>
      <c r="K283" s="145">
        <v>1</v>
      </c>
      <c r="L283" s="145">
        <v>1</v>
      </c>
      <c r="M283" s="145">
        <v>1</v>
      </c>
      <c r="N283" s="145">
        <v>0</v>
      </c>
      <c r="O283" s="145">
        <v>1</v>
      </c>
      <c r="P283" s="145">
        <v>1</v>
      </c>
      <c r="Q283" s="145">
        <v>1</v>
      </c>
      <c r="R283" s="145">
        <v>1</v>
      </c>
      <c r="S283" s="145">
        <v>1</v>
      </c>
      <c r="T283" s="145">
        <v>3</v>
      </c>
      <c r="U283" s="145">
        <v>2</v>
      </c>
      <c r="V283" s="145">
        <v>4</v>
      </c>
      <c r="W283" s="145">
        <v>3</v>
      </c>
      <c r="X283" s="145">
        <v>3</v>
      </c>
      <c r="Y283" s="145">
        <v>4</v>
      </c>
      <c r="Z283" s="145">
        <v>4</v>
      </c>
      <c r="AA283" s="145">
        <v>3</v>
      </c>
      <c r="AB283" s="145">
        <v>3</v>
      </c>
      <c r="AC283" s="145">
        <v>3</v>
      </c>
      <c r="AD283" s="145">
        <v>5</v>
      </c>
      <c r="AE283" s="145">
        <v>4</v>
      </c>
      <c r="AF283" s="145">
        <v>4</v>
      </c>
      <c r="AG283" s="145">
        <v>4</v>
      </c>
      <c r="AH283" s="145">
        <v>4</v>
      </c>
      <c r="AI283" s="145">
        <v>4</v>
      </c>
      <c r="AJ283" s="145">
        <v>4</v>
      </c>
      <c r="AK283" s="145">
        <v>4</v>
      </c>
      <c r="AL283" s="145">
        <v>4</v>
      </c>
      <c r="AM283" s="145">
        <v>4</v>
      </c>
      <c r="AN283" s="145">
        <v>4</v>
      </c>
      <c r="AO283" s="145">
        <v>4</v>
      </c>
      <c r="AP283" s="145">
        <v>3</v>
      </c>
      <c r="AQ283" s="145">
        <v>4</v>
      </c>
      <c r="AR283" s="145">
        <v>81212795154</v>
      </c>
    </row>
    <row r="284" spans="1:44" ht="13.2" x14ac:dyDescent="0.25">
      <c r="A284" s="7">
        <v>284</v>
      </c>
      <c r="B284" s="146">
        <v>43063.456695763889</v>
      </c>
      <c r="C284" s="145" t="s">
        <v>1071</v>
      </c>
      <c r="D284" s="145" t="s">
        <v>152</v>
      </c>
      <c r="E284" s="145" t="s">
        <v>828</v>
      </c>
      <c r="F284" s="145">
        <v>1</v>
      </c>
      <c r="G284" s="145">
        <v>1</v>
      </c>
      <c r="H284" s="145">
        <v>0</v>
      </c>
      <c r="I284" s="145">
        <v>1</v>
      </c>
      <c r="J284" s="145">
        <v>1</v>
      </c>
      <c r="K284" s="145">
        <v>1</v>
      </c>
      <c r="L284" s="145">
        <v>1</v>
      </c>
      <c r="M284" s="145">
        <v>1</v>
      </c>
      <c r="N284" s="145">
        <v>1</v>
      </c>
      <c r="O284" s="145">
        <v>0</v>
      </c>
      <c r="P284" s="145">
        <v>1</v>
      </c>
      <c r="Q284" s="145">
        <v>1</v>
      </c>
      <c r="R284" s="145">
        <v>1</v>
      </c>
      <c r="S284" s="145">
        <v>0</v>
      </c>
      <c r="T284" s="145">
        <v>3</v>
      </c>
      <c r="U284" s="145">
        <v>3</v>
      </c>
      <c r="V284" s="145">
        <v>4</v>
      </c>
      <c r="W284" s="145">
        <v>4</v>
      </c>
      <c r="X284" s="145">
        <v>3</v>
      </c>
      <c r="Y284" s="145">
        <v>4</v>
      </c>
      <c r="Z284" s="145">
        <v>3</v>
      </c>
      <c r="AA284" s="145">
        <v>3</v>
      </c>
      <c r="AB284" s="145">
        <v>4</v>
      </c>
      <c r="AC284" s="145">
        <v>4</v>
      </c>
      <c r="AD284" s="145">
        <v>4</v>
      </c>
      <c r="AE284" s="145">
        <v>4</v>
      </c>
      <c r="AF284" s="145">
        <v>3</v>
      </c>
      <c r="AG284" s="145">
        <v>4</v>
      </c>
      <c r="AH284" s="145">
        <v>3</v>
      </c>
      <c r="AI284" s="145">
        <v>4</v>
      </c>
      <c r="AJ284" s="145">
        <v>3</v>
      </c>
      <c r="AK284" s="145">
        <v>4</v>
      </c>
      <c r="AL284" s="145">
        <v>4</v>
      </c>
      <c r="AM284" s="145">
        <v>4</v>
      </c>
      <c r="AN284" s="145">
        <v>3</v>
      </c>
      <c r="AO284" s="145">
        <v>4</v>
      </c>
      <c r="AP284" s="145">
        <v>4</v>
      </c>
      <c r="AQ284" s="145">
        <v>3</v>
      </c>
      <c r="AR284" s="145">
        <v>81290874123</v>
      </c>
    </row>
    <row r="285" spans="1:44" ht="13.2" x14ac:dyDescent="0.25">
      <c r="A285" s="7">
        <v>285</v>
      </c>
      <c r="B285" s="146">
        <v>43063.456915104165</v>
      </c>
      <c r="C285" s="145" t="s">
        <v>1072</v>
      </c>
      <c r="D285" s="145" t="s">
        <v>152</v>
      </c>
      <c r="E285" s="145" t="s">
        <v>776</v>
      </c>
      <c r="F285" s="145">
        <v>1</v>
      </c>
      <c r="G285" s="145">
        <v>1</v>
      </c>
      <c r="H285" s="145">
        <v>0</v>
      </c>
      <c r="I285" s="145">
        <v>1</v>
      </c>
      <c r="J285" s="145">
        <v>1</v>
      </c>
      <c r="K285" s="145">
        <v>1</v>
      </c>
      <c r="L285" s="145">
        <v>1</v>
      </c>
      <c r="M285" s="145">
        <v>1</v>
      </c>
      <c r="N285" s="145">
        <v>1</v>
      </c>
      <c r="O285" s="145">
        <v>1</v>
      </c>
      <c r="P285" s="145">
        <v>1</v>
      </c>
      <c r="Q285" s="145">
        <v>1</v>
      </c>
      <c r="R285" s="145">
        <v>0</v>
      </c>
      <c r="S285" s="145">
        <v>0</v>
      </c>
      <c r="T285" s="145">
        <v>4</v>
      </c>
      <c r="U285" s="145">
        <v>4</v>
      </c>
      <c r="V285" s="145">
        <v>5</v>
      </c>
      <c r="W285" s="145">
        <v>5</v>
      </c>
      <c r="X285" s="145">
        <v>3</v>
      </c>
      <c r="Y285" s="145">
        <v>3</v>
      </c>
      <c r="Z285" s="145">
        <v>5</v>
      </c>
      <c r="AA285" s="145">
        <v>4</v>
      </c>
      <c r="AB285" s="145">
        <v>5</v>
      </c>
      <c r="AC285" s="145">
        <v>4</v>
      </c>
      <c r="AD285" s="145">
        <v>5</v>
      </c>
      <c r="AE285" s="145">
        <v>5</v>
      </c>
      <c r="AF285" s="145">
        <v>5</v>
      </c>
      <c r="AG285" s="145">
        <v>4</v>
      </c>
      <c r="AH285" s="145">
        <v>4</v>
      </c>
      <c r="AI285" s="145">
        <v>5</v>
      </c>
      <c r="AJ285" s="145">
        <v>5</v>
      </c>
      <c r="AK285" s="145">
        <v>4</v>
      </c>
      <c r="AL285" s="145">
        <v>5</v>
      </c>
      <c r="AM285" s="145">
        <v>3</v>
      </c>
      <c r="AN285" s="145">
        <v>5</v>
      </c>
      <c r="AO285" s="145">
        <v>5</v>
      </c>
      <c r="AP285" s="145">
        <v>4</v>
      </c>
      <c r="AQ285" s="145">
        <v>5</v>
      </c>
      <c r="AR285" s="145" t="s">
        <v>1073</v>
      </c>
    </row>
    <row r="286" spans="1:44" ht="13.2" x14ac:dyDescent="0.25">
      <c r="A286" s="7">
        <v>286</v>
      </c>
      <c r="B286" s="146">
        <v>43063.45787677083</v>
      </c>
      <c r="C286" s="145" t="s">
        <v>1074</v>
      </c>
      <c r="D286" s="145" t="s">
        <v>145</v>
      </c>
      <c r="E286" s="145" t="s">
        <v>828</v>
      </c>
      <c r="F286" s="145">
        <v>1</v>
      </c>
      <c r="G286" s="145">
        <v>1</v>
      </c>
      <c r="H286" s="145">
        <v>0</v>
      </c>
      <c r="I286" s="145">
        <v>1</v>
      </c>
      <c r="J286" s="145">
        <v>1</v>
      </c>
      <c r="K286" s="145">
        <v>1</v>
      </c>
      <c r="L286" s="145">
        <v>1</v>
      </c>
      <c r="M286" s="145">
        <v>1</v>
      </c>
      <c r="N286" s="145">
        <v>0</v>
      </c>
      <c r="O286" s="145">
        <v>0</v>
      </c>
      <c r="P286" s="145">
        <v>0</v>
      </c>
      <c r="Q286" s="145">
        <v>0</v>
      </c>
      <c r="R286" s="145">
        <v>1</v>
      </c>
      <c r="S286" s="145">
        <v>1</v>
      </c>
      <c r="T286" s="145">
        <v>3</v>
      </c>
      <c r="U286" s="145">
        <v>3</v>
      </c>
      <c r="V286" s="145">
        <v>4</v>
      </c>
      <c r="W286" s="145">
        <v>3</v>
      </c>
      <c r="X286" s="145">
        <v>3</v>
      </c>
      <c r="Y286" s="145">
        <v>4</v>
      </c>
      <c r="Z286" s="145">
        <v>3</v>
      </c>
      <c r="AA286" s="145">
        <v>3</v>
      </c>
      <c r="AB286" s="145">
        <v>3</v>
      </c>
      <c r="AC286" s="145">
        <v>3</v>
      </c>
      <c r="AD286" s="145">
        <v>4</v>
      </c>
      <c r="AE286" s="145">
        <v>4</v>
      </c>
      <c r="AF286" s="145">
        <v>3</v>
      </c>
      <c r="AG286" s="145">
        <v>4</v>
      </c>
      <c r="AH286" s="145">
        <v>4</v>
      </c>
      <c r="AI286" s="145">
        <v>3</v>
      </c>
      <c r="AJ286" s="145">
        <v>3</v>
      </c>
      <c r="AK286" s="145">
        <v>3</v>
      </c>
      <c r="AL286" s="145">
        <v>3</v>
      </c>
      <c r="AM286" s="145">
        <v>4</v>
      </c>
      <c r="AN286" s="145">
        <v>3</v>
      </c>
      <c r="AO286" s="145">
        <v>3</v>
      </c>
      <c r="AP286" s="145">
        <v>3</v>
      </c>
      <c r="AQ286" s="145">
        <v>3</v>
      </c>
      <c r="AR286" s="145">
        <v>85793666907</v>
      </c>
    </row>
    <row r="287" spans="1:44" ht="13.2" x14ac:dyDescent="0.25">
      <c r="A287" s="7">
        <v>287</v>
      </c>
      <c r="B287" s="146">
        <v>43063.45789928241</v>
      </c>
      <c r="C287" s="145" t="s">
        <v>1075</v>
      </c>
      <c r="D287" s="145" t="s">
        <v>152</v>
      </c>
      <c r="E287" s="145" t="s">
        <v>828</v>
      </c>
      <c r="F287" s="145">
        <v>1</v>
      </c>
      <c r="G287" s="145">
        <v>1</v>
      </c>
      <c r="H287" s="145">
        <v>1</v>
      </c>
      <c r="I287" s="145">
        <v>1</v>
      </c>
      <c r="J287" s="145">
        <v>1</v>
      </c>
      <c r="K287" s="145">
        <v>1</v>
      </c>
      <c r="L287" s="145">
        <v>1</v>
      </c>
      <c r="M287" s="145">
        <v>1</v>
      </c>
      <c r="N287" s="145">
        <v>1</v>
      </c>
      <c r="O287" s="145">
        <v>1</v>
      </c>
      <c r="P287" s="145">
        <v>1</v>
      </c>
      <c r="Q287" s="145">
        <v>1</v>
      </c>
      <c r="R287" s="145">
        <v>0</v>
      </c>
      <c r="S287" s="145">
        <v>0</v>
      </c>
      <c r="T287" s="145">
        <v>2</v>
      </c>
      <c r="U287" s="145">
        <v>5</v>
      </c>
      <c r="V287" s="145">
        <v>5</v>
      </c>
      <c r="W287" s="145">
        <v>5</v>
      </c>
      <c r="X287" s="145">
        <v>4</v>
      </c>
      <c r="Y287" s="145">
        <v>5</v>
      </c>
      <c r="Z287" s="145">
        <v>4</v>
      </c>
      <c r="AA287" s="145">
        <v>5</v>
      </c>
      <c r="AB287" s="145">
        <v>5</v>
      </c>
      <c r="AC287" s="145">
        <v>5</v>
      </c>
      <c r="AD287" s="145">
        <v>5</v>
      </c>
      <c r="AE287" s="145">
        <v>5</v>
      </c>
      <c r="AF287" s="145">
        <v>5</v>
      </c>
      <c r="AG287" s="145">
        <v>5</v>
      </c>
      <c r="AH287" s="145">
        <v>5</v>
      </c>
      <c r="AI287" s="145">
        <v>5</v>
      </c>
      <c r="AJ287" s="145">
        <v>5</v>
      </c>
      <c r="AK287" s="145">
        <v>5</v>
      </c>
      <c r="AL287" s="145">
        <v>5</v>
      </c>
      <c r="AM287" s="145">
        <v>4</v>
      </c>
      <c r="AN287" s="145">
        <v>5</v>
      </c>
      <c r="AO287" s="145">
        <v>5</v>
      </c>
      <c r="AP287" s="145">
        <v>5</v>
      </c>
      <c r="AQ287" s="145">
        <v>5</v>
      </c>
      <c r="AR287" s="145" t="s">
        <v>1076</v>
      </c>
    </row>
    <row r="288" spans="1:44" ht="13.2" x14ac:dyDescent="0.25">
      <c r="A288" s="7">
        <v>288</v>
      </c>
      <c r="B288" s="146">
        <v>43063.458387361112</v>
      </c>
      <c r="C288" s="145" t="s">
        <v>1077</v>
      </c>
      <c r="D288" s="145" t="s">
        <v>145</v>
      </c>
      <c r="E288" s="145" t="s">
        <v>828</v>
      </c>
      <c r="F288" s="145">
        <v>1</v>
      </c>
      <c r="G288" s="145">
        <v>1</v>
      </c>
      <c r="H288" s="145">
        <v>1</v>
      </c>
      <c r="I288" s="145">
        <v>1</v>
      </c>
      <c r="J288" s="145">
        <v>1</v>
      </c>
      <c r="K288" s="145">
        <v>1</v>
      </c>
      <c r="L288" s="145">
        <v>1</v>
      </c>
      <c r="M288" s="145">
        <v>1</v>
      </c>
      <c r="N288" s="145">
        <v>1</v>
      </c>
      <c r="O288" s="145">
        <v>1</v>
      </c>
      <c r="P288" s="145">
        <v>1</v>
      </c>
      <c r="Q288" s="145">
        <v>0</v>
      </c>
      <c r="R288" s="145">
        <v>1</v>
      </c>
      <c r="S288" s="145">
        <v>0</v>
      </c>
      <c r="T288" s="145">
        <v>3</v>
      </c>
      <c r="U288" s="145">
        <v>4</v>
      </c>
      <c r="V288" s="145">
        <v>5</v>
      </c>
      <c r="W288" s="145">
        <v>5</v>
      </c>
      <c r="X288" s="145">
        <v>3</v>
      </c>
      <c r="Y288" s="145">
        <v>3</v>
      </c>
      <c r="Z288" s="145">
        <v>5</v>
      </c>
      <c r="AA288" s="145">
        <v>1</v>
      </c>
      <c r="AB288" s="145">
        <v>5</v>
      </c>
      <c r="AC288" s="145">
        <v>2</v>
      </c>
      <c r="AD288" s="145">
        <v>3</v>
      </c>
      <c r="AE288" s="145">
        <v>5</v>
      </c>
      <c r="AF288" s="145">
        <v>3</v>
      </c>
      <c r="AG288" s="145">
        <v>5</v>
      </c>
      <c r="AH288" s="145">
        <v>5</v>
      </c>
      <c r="AI288" s="145">
        <v>5</v>
      </c>
      <c r="AJ288" s="145">
        <v>3</v>
      </c>
      <c r="AK288" s="145">
        <v>4</v>
      </c>
      <c r="AL288" s="145">
        <v>3</v>
      </c>
      <c r="AM288" s="145">
        <v>3</v>
      </c>
      <c r="AN288" s="145">
        <v>2</v>
      </c>
      <c r="AO288" s="145">
        <v>5</v>
      </c>
      <c r="AP288" s="145">
        <v>5</v>
      </c>
      <c r="AQ288" s="145">
        <v>3</v>
      </c>
      <c r="AR288" s="145">
        <v>85320152020</v>
      </c>
    </row>
    <row r="289" spans="1:44" ht="13.2" x14ac:dyDescent="0.25">
      <c r="A289" s="7">
        <v>289</v>
      </c>
      <c r="B289" s="146">
        <v>43063.458611412032</v>
      </c>
      <c r="C289" s="145" t="s">
        <v>1078</v>
      </c>
      <c r="D289" s="145" t="s">
        <v>145</v>
      </c>
      <c r="E289" s="145" t="s">
        <v>776</v>
      </c>
      <c r="F289" s="145">
        <v>1</v>
      </c>
      <c r="G289" s="145">
        <v>1</v>
      </c>
      <c r="H289" s="145">
        <v>1</v>
      </c>
      <c r="I289" s="145">
        <v>1</v>
      </c>
      <c r="J289" s="145">
        <v>1</v>
      </c>
      <c r="K289" s="145">
        <v>1</v>
      </c>
      <c r="L289" s="145">
        <v>1</v>
      </c>
      <c r="M289" s="145">
        <v>1</v>
      </c>
      <c r="N289" s="145">
        <v>1</v>
      </c>
      <c r="O289" s="145">
        <v>1</v>
      </c>
      <c r="P289" s="145">
        <v>1</v>
      </c>
      <c r="Q289" s="145">
        <v>1</v>
      </c>
      <c r="R289" s="145">
        <v>1</v>
      </c>
      <c r="S289" s="145">
        <v>1</v>
      </c>
      <c r="T289" s="145">
        <v>3</v>
      </c>
      <c r="U289" s="145">
        <v>4</v>
      </c>
      <c r="V289" s="145">
        <v>5</v>
      </c>
      <c r="W289" s="145">
        <v>3</v>
      </c>
      <c r="X289" s="145">
        <v>4</v>
      </c>
      <c r="Y289" s="145">
        <v>2</v>
      </c>
      <c r="Z289" s="145">
        <v>4</v>
      </c>
      <c r="AA289" s="145">
        <v>4</v>
      </c>
      <c r="AB289" s="145">
        <v>3</v>
      </c>
      <c r="AC289" s="145">
        <v>3</v>
      </c>
      <c r="AD289" s="145">
        <v>4</v>
      </c>
      <c r="AE289" s="145">
        <v>4</v>
      </c>
      <c r="AF289" s="145">
        <v>2</v>
      </c>
      <c r="AG289" s="145">
        <v>4</v>
      </c>
      <c r="AH289" s="145">
        <v>5</v>
      </c>
      <c r="AI289" s="145">
        <v>5</v>
      </c>
      <c r="AJ289" s="145">
        <v>5</v>
      </c>
      <c r="AK289" s="145">
        <v>5</v>
      </c>
      <c r="AL289" s="145">
        <v>5</v>
      </c>
      <c r="AM289" s="145">
        <v>5</v>
      </c>
      <c r="AN289" s="145">
        <v>3</v>
      </c>
      <c r="AO289" s="145">
        <v>2</v>
      </c>
      <c r="AP289" s="145">
        <v>2</v>
      </c>
      <c r="AQ289" s="145">
        <v>5</v>
      </c>
      <c r="AR289" s="145" t="s">
        <v>1079</v>
      </c>
    </row>
    <row r="290" spans="1:44" ht="13.2" x14ac:dyDescent="0.25">
      <c r="A290" s="7">
        <v>290</v>
      </c>
      <c r="B290" s="146">
        <v>43063.458902395832</v>
      </c>
      <c r="C290" s="145" t="s">
        <v>1080</v>
      </c>
      <c r="D290" s="145" t="s">
        <v>152</v>
      </c>
      <c r="E290" s="145" t="s">
        <v>776</v>
      </c>
      <c r="F290" s="145">
        <v>1</v>
      </c>
      <c r="G290" s="145">
        <v>1</v>
      </c>
      <c r="H290" s="145">
        <v>0</v>
      </c>
      <c r="I290" s="145">
        <v>1</v>
      </c>
      <c r="J290" s="145">
        <v>0</v>
      </c>
      <c r="K290" s="145">
        <v>1</v>
      </c>
      <c r="L290" s="145">
        <v>1</v>
      </c>
      <c r="M290" s="145">
        <v>1</v>
      </c>
      <c r="N290" s="145">
        <v>0</v>
      </c>
      <c r="O290" s="145">
        <v>1</v>
      </c>
      <c r="P290" s="145">
        <v>1</v>
      </c>
      <c r="Q290" s="145">
        <v>1</v>
      </c>
      <c r="R290" s="145">
        <v>0</v>
      </c>
      <c r="S290" s="145">
        <v>0</v>
      </c>
      <c r="T290" s="145">
        <v>3</v>
      </c>
      <c r="U290" s="145">
        <v>4</v>
      </c>
      <c r="V290" s="145">
        <v>3</v>
      </c>
      <c r="W290" s="145">
        <v>3</v>
      </c>
      <c r="X290" s="145">
        <v>4</v>
      </c>
      <c r="Y290" s="145">
        <v>4</v>
      </c>
      <c r="Z290" s="145">
        <v>3</v>
      </c>
      <c r="AA290" s="145">
        <v>3</v>
      </c>
      <c r="AB290" s="145">
        <v>4</v>
      </c>
      <c r="AC290" s="145">
        <v>4</v>
      </c>
      <c r="AD290" s="145">
        <v>4</v>
      </c>
      <c r="AE290" s="145">
        <v>4</v>
      </c>
      <c r="AF290" s="145">
        <v>3</v>
      </c>
      <c r="AG290" s="145">
        <v>4</v>
      </c>
      <c r="AH290" s="145">
        <v>4</v>
      </c>
      <c r="AI290" s="145">
        <v>4</v>
      </c>
      <c r="AJ290" s="145">
        <v>3</v>
      </c>
      <c r="AK290" s="145">
        <v>4</v>
      </c>
      <c r="AL290" s="145">
        <v>3</v>
      </c>
      <c r="AM290" s="145">
        <v>2</v>
      </c>
      <c r="AN290" s="145">
        <v>2</v>
      </c>
      <c r="AO290" s="145">
        <v>4</v>
      </c>
      <c r="AP290" s="145">
        <v>4</v>
      </c>
      <c r="AQ290" s="145">
        <v>4</v>
      </c>
      <c r="AR290" s="145">
        <v>81278810618</v>
      </c>
    </row>
    <row r="291" spans="1:44" ht="13.2" x14ac:dyDescent="0.25">
      <c r="A291" s="7">
        <v>291</v>
      </c>
      <c r="B291" s="146">
        <v>43063.459363402777</v>
      </c>
      <c r="C291" s="145" t="s">
        <v>1081</v>
      </c>
      <c r="D291" s="145" t="s">
        <v>145</v>
      </c>
      <c r="E291" s="145" t="s">
        <v>776</v>
      </c>
      <c r="F291" s="145">
        <v>1</v>
      </c>
      <c r="G291" s="145">
        <v>1</v>
      </c>
      <c r="H291" s="145">
        <v>0</v>
      </c>
      <c r="I291" s="145">
        <v>1</v>
      </c>
      <c r="J291" s="145">
        <v>1</v>
      </c>
      <c r="K291" s="145">
        <v>1</v>
      </c>
      <c r="L291" s="145">
        <v>1</v>
      </c>
      <c r="M291" s="145">
        <v>1</v>
      </c>
      <c r="N291" s="145">
        <v>1</v>
      </c>
      <c r="O291" s="145">
        <v>0</v>
      </c>
      <c r="P291" s="145">
        <v>1</v>
      </c>
      <c r="Q291" s="145">
        <v>1</v>
      </c>
      <c r="R291" s="145">
        <v>1</v>
      </c>
      <c r="S291" s="145">
        <v>1</v>
      </c>
      <c r="T291" s="145">
        <v>2</v>
      </c>
      <c r="U291" s="145">
        <v>4</v>
      </c>
      <c r="V291" s="145">
        <v>4</v>
      </c>
      <c r="W291" s="145">
        <v>3</v>
      </c>
      <c r="X291" s="145">
        <v>2</v>
      </c>
      <c r="Y291" s="145">
        <v>3</v>
      </c>
      <c r="Z291" s="145">
        <v>2</v>
      </c>
      <c r="AA291" s="145">
        <v>4</v>
      </c>
      <c r="AB291" s="145">
        <v>3</v>
      </c>
      <c r="AC291" s="145">
        <v>2</v>
      </c>
      <c r="AD291" s="145">
        <v>5</v>
      </c>
      <c r="AE291" s="145">
        <v>4</v>
      </c>
      <c r="AF291" s="145">
        <v>2</v>
      </c>
      <c r="AG291" s="145">
        <v>3</v>
      </c>
      <c r="AH291" s="145">
        <v>4</v>
      </c>
      <c r="AI291" s="145">
        <v>3</v>
      </c>
      <c r="AJ291" s="145">
        <v>3</v>
      </c>
      <c r="AK291" s="145">
        <v>3</v>
      </c>
      <c r="AL291" s="145">
        <v>3</v>
      </c>
      <c r="AM291" s="145">
        <v>4</v>
      </c>
      <c r="AN291" s="145">
        <v>2</v>
      </c>
      <c r="AO291" s="145">
        <v>3</v>
      </c>
      <c r="AP291" s="145">
        <v>2</v>
      </c>
      <c r="AQ291" s="145">
        <v>5</v>
      </c>
      <c r="AR291" s="145" t="s">
        <v>1082</v>
      </c>
    </row>
    <row r="292" spans="1:44" ht="13.2" x14ac:dyDescent="0.25">
      <c r="A292" s="7">
        <v>292</v>
      </c>
      <c r="B292" s="146">
        <v>43063.459471041671</v>
      </c>
      <c r="C292" s="145" t="s">
        <v>1083</v>
      </c>
      <c r="D292" s="145" t="s">
        <v>152</v>
      </c>
      <c r="E292" s="145" t="s">
        <v>828</v>
      </c>
      <c r="F292" s="145">
        <v>1</v>
      </c>
      <c r="G292" s="145">
        <v>0</v>
      </c>
      <c r="H292" s="145">
        <v>1</v>
      </c>
      <c r="I292" s="145">
        <v>1</v>
      </c>
      <c r="J292" s="145">
        <v>0</v>
      </c>
      <c r="K292" s="145">
        <v>1</v>
      </c>
      <c r="L292" s="145">
        <v>0</v>
      </c>
      <c r="M292" s="145">
        <v>0</v>
      </c>
      <c r="N292" s="145">
        <v>0</v>
      </c>
      <c r="O292" s="145">
        <v>1</v>
      </c>
      <c r="P292" s="145">
        <v>1</v>
      </c>
      <c r="Q292" s="145">
        <v>1</v>
      </c>
      <c r="R292" s="145">
        <v>0</v>
      </c>
      <c r="S292" s="145">
        <v>0</v>
      </c>
      <c r="T292" s="145">
        <v>2</v>
      </c>
      <c r="U292" s="145">
        <v>4</v>
      </c>
      <c r="V292" s="145">
        <v>2</v>
      </c>
      <c r="W292" s="145">
        <v>4</v>
      </c>
      <c r="X292" s="145">
        <v>2</v>
      </c>
      <c r="Y292" s="145">
        <v>2</v>
      </c>
      <c r="Z292" s="145">
        <v>2</v>
      </c>
      <c r="AA292" s="145">
        <v>3</v>
      </c>
      <c r="AB292" s="145">
        <v>3</v>
      </c>
      <c r="AC292" s="145">
        <v>3</v>
      </c>
      <c r="AD292" s="145">
        <v>4</v>
      </c>
      <c r="AE292" s="145">
        <v>4</v>
      </c>
      <c r="AF292" s="145">
        <v>2</v>
      </c>
      <c r="AG292" s="145">
        <v>4</v>
      </c>
      <c r="AH292" s="145">
        <v>3</v>
      </c>
      <c r="AI292" s="145">
        <v>3</v>
      </c>
      <c r="AJ292" s="145">
        <v>3</v>
      </c>
      <c r="AK292" s="145">
        <v>2</v>
      </c>
      <c r="AL292" s="145">
        <v>3</v>
      </c>
      <c r="AM292" s="145">
        <v>3</v>
      </c>
      <c r="AN292" s="145">
        <v>2</v>
      </c>
      <c r="AO292" s="145">
        <v>4</v>
      </c>
      <c r="AP292" s="145">
        <v>4</v>
      </c>
      <c r="AQ292" s="145">
        <v>3</v>
      </c>
      <c r="AR292" s="145" t="s">
        <v>1084</v>
      </c>
    </row>
    <row r="293" spans="1:44" ht="13.2" x14ac:dyDescent="0.25">
      <c r="A293" s="7">
        <v>293</v>
      </c>
      <c r="B293" s="146">
        <v>43063.459743900465</v>
      </c>
      <c r="C293" s="145" t="s">
        <v>1085</v>
      </c>
      <c r="D293" s="145" t="s">
        <v>145</v>
      </c>
      <c r="E293" s="145" t="s">
        <v>770</v>
      </c>
      <c r="F293" s="145">
        <v>1</v>
      </c>
      <c r="G293" s="145">
        <v>1</v>
      </c>
      <c r="H293" s="145">
        <v>0</v>
      </c>
      <c r="I293" s="145">
        <v>1</v>
      </c>
      <c r="J293" s="145">
        <v>1</v>
      </c>
      <c r="K293" s="145">
        <v>1</v>
      </c>
      <c r="L293" s="145">
        <v>1</v>
      </c>
      <c r="M293" s="145">
        <v>1</v>
      </c>
      <c r="N293" s="145">
        <v>1</v>
      </c>
      <c r="O293" s="145">
        <v>1</v>
      </c>
      <c r="P293" s="145">
        <v>1</v>
      </c>
      <c r="Q293" s="145">
        <v>1</v>
      </c>
      <c r="R293" s="145">
        <v>1</v>
      </c>
      <c r="S293" s="145">
        <v>0</v>
      </c>
      <c r="T293" s="145">
        <v>3</v>
      </c>
      <c r="U293" s="145">
        <v>4</v>
      </c>
      <c r="V293" s="145">
        <v>4</v>
      </c>
      <c r="W293" s="145">
        <v>3</v>
      </c>
      <c r="X293" s="145">
        <v>3</v>
      </c>
      <c r="Y293" s="145">
        <v>3</v>
      </c>
      <c r="Z293" s="145">
        <v>3</v>
      </c>
      <c r="AA293" s="145">
        <v>4</v>
      </c>
      <c r="AB293" s="145">
        <v>4</v>
      </c>
      <c r="AC293" s="145">
        <v>4</v>
      </c>
      <c r="AD293" s="145">
        <v>3</v>
      </c>
      <c r="AE293" s="145">
        <v>3</v>
      </c>
      <c r="AF293" s="145">
        <v>3</v>
      </c>
      <c r="AG293" s="145">
        <v>3</v>
      </c>
      <c r="AH293" s="145">
        <v>3</v>
      </c>
      <c r="AI293" s="145">
        <v>5</v>
      </c>
      <c r="AJ293" s="145">
        <v>5</v>
      </c>
      <c r="AK293" s="145">
        <v>5</v>
      </c>
      <c r="AL293" s="145">
        <v>4</v>
      </c>
      <c r="AM293" s="145">
        <v>5</v>
      </c>
      <c r="AN293" s="145">
        <v>5</v>
      </c>
      <c r="AO293" s="145">
        <v>5</v>
      </c>
      <c r="AP293" s="145">
        <v>5</v>
      </c>
      <c r="AQ293" s="145">
        <v>5</v>
      </c>
      <c r="AR293" s="145">
        <v>81262925569</v>
      </c>
    </row>
    <row r="294" spans="1:44" ht="13.2" x14ac:dyDescent="0.25">
      <c r="A294" s="7">
        <v>294</v>
      </c>
      <c r="B294" s="146">
        <v>43063.460648275461</v>
      </c>
      <c r="C294" s="145" t="s">
        <v>1086</v>
      </c>
      <c r="D294" s="145" t="s">
        <v>152</v>
      </c>
      <c r="E294" s="145" t="s">
        <v>788</v>
      </c>
      <c r="F294" s="145">
        <v>1</v>
      </c>
      <c r="G294" s="145">
        <v>1</v>
      </c>
      <c r="H294" s="145">
        <v>1</v>
      </c>
      <c r="I294" s="145">
        <v>1</v>
      </c>
      <c r="J294" s="145">
        <v>1</v>
      </c>
      <c r="K294" s="145">
        <v>1</v>
      </c>
      <c r="L294" s="145">
        <v>1</v>
      </c>
      <c r="M294" s="145">
        <v>0</v>
      </c>
      <c r="N294" s="145">
        <v>1</v>
      </c>
      <c r="O294" s="145">
        <v>0</v>
      </c>
      <c r="P294" s="145">
        <v>0</v>
      </c>
      <c r="Q294" s="145">
        <v>1</v>
      </c>
      <c r="R294" s="145">
        <v>0</v>
      </c>
      <c r="S294" s="145">
        <v>1</v>
      </c>
      <c r="T294" s="145">
        <v>4</v>
      </c>
      <c r="U294" s="145">
        <v>5</v>
      </c>
      <c r="V294" s="145">
        <v>5</v>
      </c>
      <c r="W294" s="145">
        <v>5</v>
      </c>
      <c r="X294" s="145">
        <v>4</v>
      </c>
      <c r="Y294" s="145">
        <v>5</v>
      </c>
      <c r="Z294" s="145">
        <v>4</v>
      </c>
      <c r="AA294" s="145">
        <v>4</v>
      </c>
      <c r="AB294" s="145">
        <v>5</v>
      </c>
      <c r="AC294" s="145">
        <v>5</v>
      </c>
      <c r="AD294" s="145">
        <v>5</v>
      </c>
      <c r="AE294" s="145">
        <v>5</v>
      </c>
      <c r="AF294" s="145">
        <v>5</v>
      </c>
      <c r="AG294" s="145">
        <v>4</v>
      </c>
      <c r="AH294" s="145">
        <v>4</v>
      </c>
      <c r="AI294" s="145">
        <v>4</v>
      </c>
      <c r="AJ294" s="145">
        <v>5</v>
      </c>
      <c r="AK294" s="145">
        <v>5</v>
      </c>
      <c r="AL294" s="145">
        <v>1</v>
      </c>
      <c r="AM294" s="145">
        <v>4</v>
      </c>
      <c r="AN294" s="145">
        <v>4</v>
      </c>
      <c r="AO294" s="145">
        <v>4</v>
      </c>
      <c r="AP294" s="145">
        <v>4</v>
      </c>
      <c r="AQ294" s="145">
        <v>5</v>
      </c>
      <c r="AR294" s="145" t="s">
        <v>1087</v>
      </c>
    </row>
    <row r="295" spans="1:44" ht="13.2" x14ac:dyDescent="0.25">
      <c r="A295" s="7">
        <v>295</v>
      </c>
      <c r="B295" s="146">
        <v>43063.460913402778</v>
      </c>
      <c r="C295" s="145" t="s">
        <v>1088</v>
      </c>
      <c r="D295" s="145" t="s">
        <v>152</v>
      </c>
      <c r="E295" s="145" t="s">
        <v>1089</v>
      </c>
      <c r="F295" s="145">
        <v>1</v>
      </c>
      <c r="G295" s="145">
        <v>1</v>
      </c>
      <c r="H295" s="145">
        <v>0</v>
      </c>
      <c r="I295" s="145">
        <v>1</v>
      </c>
      <c r="J295" s="145">
        <v>1</v>
      </c>
      <c r="K295" s="145">
        <v>1</v>
      </c>
      <c r="L295" s="145">
        <v>1</v>
      </c>
      <c r="M295" s="145">
        <v>1</v>
      </c>
      <c r="N295" s="145">
        <v>1</v>
      </c>
      <c r="O295" s="145">
        <v>0</v>
      </c>
      <c r="P295" s="145">
        <v>0</v>
      </c>
      <c r="Q295" s="145">
        <v>1</v>
      </c>
      <c r="R295" s="145">
        <v>1</v>
      </c>
      <c r="S295" s="145">
        <v>0</v>
      </c>
      <c r="T295" s="145">
        <v>3</v>
      </c>
      <c r="U295" s="145">
        <v>3</v>
      </c>
      <c r="V295" s="145">
        <v>4</v>
      </c>
      <c r="W295" s="145">
        <v>3</v>
      </c>
      <c r="X295" s="145">
        <v>3</v>
      </c>
      <c r="Y295" s="145">
        <v>2</v>
      </c>
      <c r="Z295" s="145">
        <v>3</v>
      </c>
      <c r="AA295" s="145">
        <v>2</v>
      </c>
      <c r="AB295" s="145">
        <v>4</v>
      </c>
      <c r="AC295" s="145">
        <v>4</v>
      </c>
      <c r="AD295" s="145">
        <v>4</v>
      </c>
      <c r="AE295" s="145">
        <v>4</v>
      </c>
      <c r="AF295" s="145">
        <v>3</v>
      </c>
      <c r="AG295" s="145">
        <v>4</v>
      </c>
      <c r="AH295" s="145">
        <v>4</v>
      </c>
      <c r="AI295" s="145">
        <v>3</v>
      </c>
      <c r="AJ295" s="145">
        <v>3</v>
      </c>
      <c r="AK295" s="145">
        <v>3</v>
      </c>
      <c r="AL295" s="145">
        <v>3</v>
      </c>
      <c r="AM295" s="145">
        <v>4</v>
      </c>
      <c r="AN295" s="145">
        <v>4</v>
      </c>
      <c r="AO295" s="145">
        <v>3</v>
      </c>
      <c r="AP295" s="145">
        <v>3</v>
      </c>
      <c r="AQ295" s="145">
        <v>4</v>
      </c>
      <c r="AR295" s="145" t="s">
        <v>1090</v>
      </c>
    </row>
    <row r="296" spans="1:44" ht="13.2" x14ac:dyDescent="0.25">
      <c r="A296" s="7">
        <v>296</v>
      </c>
      <c r="B296" s="146">
        <v>43063.462175844907</v>
      </c>
      <c r="C296" s="145" t="s">
        <v>1091</v>
      </c>
      <c r="D296" s="145" t="s">
        <v>152</v>
      </c>
      <c r="E296" s="145" t="s">
        <v>828</v>
      </c>
      <c r="F296" s="145">
        <v>1</v>
      </c>
      <c r="G296" s="145">
        <v>1</v>
      </c>
      <c r="H296" s="145">
        <v>0</v>
      </c>
      <c r="I296" s="145">
        <v>1</v>
      </c>
      <c r="J296" s="145">
        <v>1</v>
      </c>
      <c r="K296" s="145">
        <v>1</v>
      </c>
      <c r="L296" s="145">
        <v>0</v>
      </c>
      <c r="M296" s="145">
        <v>1</v>
      </c>
      <c r="N296" s="145">
        <v>1</v>
      </c>
      <c r="O296" s="145">
        <v>1</v>
      </c>
      <c r="P296" s="145">
        <v>1</v>
      </c>
      <c r="Q296" s="145">
        <v>1</v>
      </c>
      <c r="R296" s="145">
        <v>1</v>
      </c>
      <c r="S296" s="145">
        <v>0</v>
      </c>
      <c r="T296" s="145">
        <v>2</v>
      </c>
      <c r="U296" s="145">
        <v>5</v>
      </c>
      <c r="V296" s="145">
        <v>5</v>
      </c>
      <c r="W296" s="145">
        <v>4</v>
      </c>
      <c r="X296" s="145">
        <v>2</v>
      </c>
      <c r="Y296" s="145">
        <v>3</v>
      </c>
      <c r="Z296" s="145">
        <v>2</v>
      </c>
      <c r="AA296" s="145">
        <v>3</v>
      </c>
      <c r="AB296" s="145">
        <v>4</v>
      </c>
      <c r="AC296" s="145">
        <v>5</v>
      </c>
      <c r="AD296" s="145">
        <v>3</v>
      </c>
      <c r="AE296" s="145">
        <v>5</v>
      </c>
      <c r="AF296" s="145">
        <v>2</v>
      </c>
      <c r="AG296" s="145">
        <v>5</v>
      </c>
      <c r="AH296" s="145">
        <v>5</v>
      </c>
      <c r="AI296" s="145">
        <v>5</v>
      </c>
      <c r="AJ296" s="145">
        <v>5</v>
      </c>
      <c r="AK296" s="145">
        <v>3</v>
      </c>
      <c r="AL296" s="145">
        <v>3</v>
      </c>
      <c r="AM296" s="145">
        <v>3</v>
      </c>
      <c r="AN296" s="145">
        <v>2</v>
      </c>
      <c r="AO296" s="145">
        <v>2</v>
      </c>
      <c r="AP296" s="145">
        <v>3</v>
      </c>
      <c r="AQ296" s="145">
        <v>3</v>
      </c>
      <c r="AR296" s="145" t="s">
        <v>1092</v>
      </c>
    </row>
    <row r="297" spans="1:44" ht="13.2" x14ac:dyDescent="0.25">
      <c r="A297" s="7">
        <v>297</v>
      </c>
      <c r="B297" s="146">
        <v>43063.462223263894</v>
      </c>
      <c r="D297" s="145" t="s">
        <v>145</v>
      </c>
      <c r="E297" s="145" t="s">
        <v>776</v>
      </c>
      <c r="F297" s="145">
        <v>1</v>
      </c>
      <c r="G297" s="145">
        <v>1</v>
      </c>
      <c r="H297" s="145">
        <v>1</v>
      </c>
      <c r="I297" s="145">
        <v>1</v>
      </c>
      <c r="J297" s="145">
        <v>1</v>
      </c>
      <c r="K297" s="145">
        <v>1</v>
      </c>
      <c r="L297" s="145">
        <v>0</v>
      </c>
      <c r="M297" s="145">
        <v>0</v>
      </c>
      <c r="N297" s="145">
        <v>1</v>
      </c>
      <c r="O297" s="145">
        <v>0</v>
      </c>
      <c r="P297" s="145">
        <v>1</v>
      </c>
      <c r="Q297" s="145">
        <v>1</v>
      </c>
      <c r="R297" s="145">
        <v>0</v>
      </c>
      <c r="S297" s="145">
        <v>0</v>
      </c>
      <c r="T297" s="145">
        <v>2</v>
      </c>
      <c r="U297" s="145">
        <v>4</v>
      </c>
      <c r="V297" s="145">
        <v>3</v>
      </c>
      <c r="W297" s="145">
        <v>2</v>
      </c>
      <c r="X297" s="145">
        <v>3</v>
      </c>
      <c r="Y297" s="145">
        <v>3</v>
      </c>
      <c r="Z297" s="145">
        <v>2</v>
      </c>
      <c r="AA297" s="145">
        <v>3</v>
      </c>
      <c r="AB297" s="145">
        <v>3</v>
      </c>
      <c r="AC297" s="145">
        <v>2</v>
      </c>
      <c r="AD297" s="145">
        <v>5</v>
      </c>
      <c r="AE297" s="145">
        <v>4</v>
      </c>
      <c r="AF297" s="145">
        <v>3</v>
      </c>
      <c r="AG297" s="145">
        <v>3</v>
      </c>
      <c r="AH297" s="145">
        <v>3</v>
      </c>
      <c r="AI297" s="145">
        <v>3</v>
      </c>
      <c r="AJ297" s="145">
        <v>2</v>
      </c>
      <c r="AK297" s="145">
        <v>3</v>
      </c>
      <c r="AL297" s="145">
        <v>2</v>
      </c>
      <c r="AM297" s="145">
        <v>3</v>
      </c>
      <c r="AN297" s="145">
        <v>2</v>
      </c>
      <c r="AO297" s="145">
        <v>3</v>
      </c>
      <c r="AP297" s="145">
        <v>3</v>
      </c>
      <c r="AQ297" s="145">
        <v>3</v>
      </c>
      <c r="AR297" s="145">
        <v>81212719516</v>
      </c>
    </row>
    <row r="298" spans="1:44" ht="13.2" x14ac:dyDescent="0.25">
      <c r="A298" s="7">
        <v>298</v>
      </c>
      <c r="B298" s="146">
        <v>43063.462372534719</v>
      </c>
      <c r="C298" s="145" t="s">
        <v>1093</v>
      </c>
      <c r="D298" s="145" t="s">
        <v>145</v>
      </c>
      <c r="E298" s="145" t="s">
        <v>749</v>
      </c>
      <c r="F298" s="145">
        <v>1</v>
      </c>
      <c r="G298" s="145">
        <v>1</v>
      </c>
      <c r="H298" s="145">
        <v>1</v>
      </c>
      <c r="I298" s="145">
        <v>1</v>
      </c>
      <c r="J298" s="145">
        <v>1</v>
      </c>
      <c r="K298" s="145">
        <v>1</v>
      </c>
      <c r="L298" s="145">
        <v>1</v>
      </c>
      <c r="M298" s="145">
        <v>1</v>
      </c>
      <c r="N298" s="145">
        <v>1</v>
      </c>
      <c r="O298" s="145">
        <v>1</v>
      </c>
      <c r="P298" s="145">
        <v>1</v>
      </c>
      <c r="Q298" s="145">
        <v>1</v>
      </c>
      <c r="R298" s="145">
        <v>1</v>
      </c>
      <c r="S298" s="145">
        <v>0</v>
      </c>
      <c r="T298" s="145">
        <v>3</v>
      </c>
      <c r="U298" s="145">
        <v>3</v>
      </c>
      <c r="V298" s="145">
        <v>5</v>
      </c>
      <c r="W298" s="145">
        <v>4</v>
      </c>
      <c r="X298" s="145">
        <v>3</v>
      </c>
      <c r="Y298" s="145">
        <v>2</v>
      </c>
      <c r="Z298" s="145">
        <v>4</v>
      </c>
      <c r="AA298" s="145">
        <v>4</v>
      </c>
      <c r="AB298" s="145">
        <v>2</v>
      </c>
      <c r="AC298" s="145">
        <v>3</v>
      </c>
      <c r="AD298" s="145">
        <v>4</v>
      </c>
      <c r="AE298" s="145">
        <v>5</v>
      </c>
      <c r="AF298" s="145">
        <v>4</v>
      </c>
      <c r="AG298" s="145">
        <v>5</v>
      </c>
      <c r="AH298" s="145">
        <v>5</v>
      </c>
      <c r="AI298" s="145">
        <v>4</v>
      </c>
      <c r="AJ298" s="145">
        <v>5</v>
      </c>
      <c r="AK298" s="145">
        <v>5</v>
      </c>
      <c r="AL298" s="145">
        <v>4</v>
      </c>
      <c r="AM298" s="145">
        <v>4</v>
      </c>
      <c r="AN298" s="145">
        <v>4</v>
      </c>
      <c r="AO298" s="145">
        <v>3</v>
      </c>
      <c r="AP298" s="145">
        <v>4</v>
      </c>
      <c r="AQ298" s="145">
        <v>5</v>
      </c>
      <c r="AR298" s="145">
        <v>82274199757</v>
      </c>
    </row>
    <row r="299" spans="1:44" ht="13.2" x14ac:dyDescent="0.25">
      <c r="A299" s="7">
        <v>299</v>
      </c>
      <c r="B299" s="146">
        <v>43063.464047164351</v>
      </c>
      <c r="C299" s="145" t="s">
        <v>1094</v>
      </c>
      <c r="D299" s="145" t="s">
        <v>152</v>
      </c>
      <c r="E299" s="145" t="s">
        <v>828</v>
      </c>
      <c r="F299" s="145">
        <v>1</v>
      </c>
      <c r="G299" s="145">
        <v>1</v>
      </c>
      <c r="H299" s="145">
        <v>1</v>
      </c>
      <c r="I299" s="145">
        <v>1</v>
      </c>
      <c r="J299" s="145">
        <v>1</v>
      </c>
      <c r="K299" s="145">
        <v>0</v>
      </c>
      <c r="L299" s="145">
        <v>1</v>
      </c>
      <c r="M299" s="145">
        <v>1</v>
      </c>
      <c r="N299" s="145">
        <v>0</v>
      </c>
      <c r="O299" s="145">
        <v>0</v>
      </c>
      <c r="P299" s="145">
        <v>1</v>
      </c>
      <c r="Q299" s="145">
        <v>0</v>
      </c>
      <c r="R299" s="145">
        <v>1</v>
      </c>
      <c r="S299" s="145">
        <v>0</v>
      </c>
      <c r="T299" s="145">
        <v>2</v>
      </c>
      <c r="U299" s="145">
        <v>3</v>
      </c>
      <c r="V299" s="145">
        <v>3</v>
      </c>
      <c r="W299" s="145">
        <v>3</v>
      </c>
      <c r="X299" s="145">
        <v>3</v>
      </c>
      <c r="Y299" s="145">
        <v>3</v>
      </c>
      <c r="Z299" s="145">
        <v>3</v>
      </c>
      <c r="AA299" s="145">
        <v>1</v>
      </c>
      <c r="AB299" s="145">
        <v>2</v>
      </c>
      <c r="AC299" s="145">
        <v>2</v>
      </c>
      <c r="AD299" s="145">
        <v>5</v>
      </c>
      <c r="AE299" s="145">
        <v>3</v>
      </c>
      <c r="AF299" s="145">
        <v>2</v>
      </c>
      <c r="AG299" s="145">
        <v>3</v>
      </c>
      <c r="AH299" s="145">
        <v>5</v>
      </c>
      <c r="AI299" s="145">
        <v>1</v>
      </c>
      <c r="AJ299" s="145">
        <v>5</v>
      </c>
      <c r="AK299" s="145">
        <v>3</v>
      </c>
      <c r="AL299" s="145">
        <v>5</v>
      </c>
      <c r="AM299" s="145">
        <v>3</v>
      </c>
      <c r="AN299" s="145">
        <v>4</v>
      </c>
      <c r="AO299" s="145">
        <v>5</v>
      </c>
      <c r="AP299" s="145">
        <v>2</v>
      </c>
      <c r="AQ299" s="145">
        <v>5</v>
      </c>
      <c r="AR299" s="145" t="s">
        <v>1095</v>
      </c>
    </row>
    <row r="300" spans="1:44" ht="13.2" x14ac:dyDescent="0.25">
      <c r="A300" s="7">
        <v>300</v>
      </c>
      <c r="B300" s="146">
        <v>43063.46687851852</v>
      </c>
      <c r="C300" s="145" t="s">
        <v>1096</v>
      </c>
      <c r="D300" s="145" t="s">
        <v>152</v>
      </c>
      <c r="E300" s="145" t="s">
        <v>828</v>
      </c>
      <c r="F300" s="145">
        <v>1</v>
      </c>
      <c r="G300" s="145">
        <v>1</v>
      </c>
      <c r="H300" s="145">
        <v>0</v>
      </c>
      <c r="I300" s="145">
        <v>1</v>
      </c>
      <c r="J300" s="145">
        <v>1</v>
      </c>
      <c r="K300" s="145">
        <v>1</v>
      </c>
      <c r="L300" s="145">
        <v>1</v>
      </c>
      <c r="M300" s="145">
        <v>1</v>
      </c>
      <c r="N300" s="145">
        <v>1</v>
      </c>
      <c r="O300" s="145">
        <v>0</v>
      </c>
      <c r="P300" s="145">
        <v>1</v>
      </c>
      <c r="Q300" s="145">
        <v>1</v>
      </c>
      <c r="R300" s="145">
        <v>1</v>
      </c>
      <c r="S300" s="145">
        <v>0</v>
      </c>
      <c r="T300" s="145">
        <v>3</v>
      </c>
      <c r="U300" s="145">
        <v>4</v>
      </c>
      <c r="V300" s="145">
        <v>4</v>
      </c>
      <c r="W300" s="145">
        <v>3</v>
      </c>
      <c r="X300" s="145">
        <v>2</v>
      </c>
      <c r="Y300" s="145">
        <v>4</v>
      </c>
      <c r="Z300" s="145">
        <v>3</v>
      </c>
      <c r="AA300" s="145">
        <v>3</v>
      </c>
      <c r="AB300" s="145">
        <v>3</v>
      </c>
      <c r="AC300" s="145">
        <v>3</v>
      </c>
      <c r="AD300" s="145">
        <v>4</v>
      </c>
      <c r="AE300" s="145">
        <v>4</v>
      </c>
      <c r="AF300" s="145">
        <v>3</v>
      </c>
      <c r="AG300" s="145">
        <v>5</v>
      </c>
      <c r="AH300" s="145">
        <v>4</v>
      </c>
      <c r="AI300" s="145">
        <v>3</v>
      </c>
      <c r="AJ300" s="145">
        <v>3</v>
      </c>
      <c r="AK300" s="145">
        <v>3</v>
      </c>
      <c r="AL300" s="145">
        <v>2</v>
      </c>
      <c r="AM300" s="145">
        <v>3</v>
      </c>
      <c r="AN300" s="145">
        <v>3</v>
      </c>
      <c r="AO300" s="145">
        <v>4</v>
      </c>
      <c r="AP300" s="145">
        <v>3</v>
      </c>
      <c r="AQ300" s="145">
        <v>2</v>
      </c>
      <c r="AR300" s="145" t="s">
        <v>1097</v>
      </c>
    </row>
    <row r="301" spans="1:44" ht="13.2" x14ac:dyDescent="0.25">
      <c r="A301" s="7">
        <v>301</v>
      </c>
      <c r="B301" s="146">
        <v>43063.470174189817</v>
      </c>
      <c r="C301" s="145" t="s">
        <v>1098</v>
      </c>
      <c r="D301" s="145" t="s">
        <v>145</v>
      </c>
      <c r="E301" s="145" t="s">
        <v>828</v>
      </c>
      <c r="F301" s="145">
        <v>1</v>
      </c>
      <c r="G301" s="145">
        <v>1</v>
      </c>
      <c r="H301" s="145">
        <v>0</v>
      </c>
      <c r="I301" s="145">
        <v>1</v>
      </c>
      <c r="J301" s="145">
        <v>1</v>
      </c>
      <c r="K301" s="145">
        <v>1</v>
      </c>
      <c r="L301" s="145">
        <v>0</v>
      </c>
      <c r="M301" s="145">
        <v>1</v>
      </c>
      <c r="N301" s="145">
        <v>0</v>
      </c>
      <c r="O301" s="145">
        <v>0</v>
      </c>
      <c r="P301" s="145">
        <v>0</v>
      </c>
      <c r="Q301" s="145">
        <v>1</v>
      </c>
      <c r="R301" s="145">
        <v>0</v>
      </c>
      <c r="S301" s="145">
        <v>0</v>
      </c>
      <c r="T301" s="145">
        <v>3</v>
      </c>
      <c r="U301" s="145">
        <v>4</v>
      </c>
      <c r="V301" s="145">
        <v>5</v>
      </c>
      <c r="W301" s="145">
        <v>4</v>
      </c>
      <c r="X301" s="145">
        <v>3</v>
      </c>
      <c r="Y301" s="145">
        <v>3</v>
      </c>
      <c r="Z301" s="145">
        <v>3</v>
      </c>
      <c r="AA301" s="145">
        <v>2</v>
      </c>
      <c r="AB301" s="145">
        <v>4</v>
      </c>
      <c r="AC301" s="145">
        <v>4</v>
      </c>
      <c r="AD301" s="145">
        <v>4</v>
      </c>
      <c r="AE301" s="145">
        <v>4</v>
      </c>
      <c r="AF301" s="145">
        <v>4</v>
      </c>
      <c r="AG301" s="145">
        <v>4</v>
      </c>
      <c r="AH301" s="145">
        <v>4</v>
      </c>
      <c r="AI301" s="145">
        <v>4</v>
      </c>
      <c r="AJ301" s="145">
        <v>2</v>
      </c>
      <c r="AK301" s="145">
        <v>4</v>
      </c>
      <c r="AL301" s="145">
        <v>4</v>
      </c>
      <c r="AM301" s="145">
        <v>4</v>
      </c>
      <c r="AN301" s="145">
        <v>3</v>
      </c>
      <c r="AO301" s="145">
        <v>3</v>
      </c>
      <c r="AP301" s="145">
        <v>2</v>
      </c>
      <c r="AQ301" s="145">
        <v>4</v>
      </c>
      <c r="AR301" s="145" t="s">
        <v>1099</v>
      </c>
    </row>
    <row r="302" spans="1:44" ht="13.2" x14ac:dyDescent="0.25">
      <c r="A302" s="7">
        <v>302</v>
      </c>
      <c r="B302" s="146">
        <v>43063.471982546296</v>
      </c>
      <c r="C302" s="145" t="s">
        <v>1100</v>
      </c>
      <c r="D302" s="145" t="s">
        <v>152</v>
      </c>
      <c r="E302" s="145" t="s">
        <v>828</v>
      </c>
      <c r="F302" s="145">
        <v>1</v>
      </c>
      <c r="G302" s="145">
        <v>0</v>
      </c>
      <c r="H302" s="145">
        <v>0</v>
      </c>
      <c r="I302" s="145">
        <v>1</v>
      </c>
      <c r="J302" s="145">
        <v>0</v>
      </c>
      <c r="K302" s="145">
        <v>1</v>
      </c>
      <c r="L302" s="145">
        <v>0</v>
      </c>
      <c r="M302" s="145">
        <v>1</v>
      </c>
      <c r="N302" s="145">
        <v>0</v>
      </c>
      <c r="O302" s="145">
        <v>0</v>
      </c>
      <c r="P302" s="145">
        <v>0</v>
      </c>
      <c r="Q302" s="145">
        <v>1</v>
      </c>
      <c r="R302" s="145">
        <v>1</v>
      </c>
      <c r="S302" s="145">
        <v>0</v>
      </c>
      <c r="T302" s="145">
        <v>2</v>
      </c>
      <c r="U302" s="145">
        <v>5</v>
      </c>
      <c r="V302" s="145">
        <v>5</v>
      </c>
      <c r="W302" s="145">
        <v>5</v>
      </c>
      <c r="X302" s="145">
        <v>2</v>
      </c>
      <c r="Y302" s="145">
        <v>5</v>
      </c>
      <c r="Z302" s="145">
        <v>2</v>
      </c>
      <c r="AA302" s="145">
        <v>2</v>
      </c>
      <c r="AB302" s="145">
        <v>5</v>
      </c>
      <c r="AC302" s="145">
        <v>4</v>
      </c>
      <c r="AD302" s="145">
        <v>5</v>
      </c>
      <c r="AE302" s="145">
        <v>5</v>
      </c>
      <c r="AF302" s="145">
        <v>4</v>
      </c>
      <c r="AG302" s="145">
        <v>5</v>
      </c>
      <c r="AH302" s="145">
        <v>4</v>
      </c>
      <c r="AI302" s="145">
        <v>5</v>
      </c>
      <c r="AJ302" s="145">
        <v>4</v>
      </c>
      <c r="AK302" s="145">
        <v>4</v>
      </c>
      <c r="AL302" s="145">
        <v>4</v>
      </c>
      <c r="AM302" s="145">
        <v>4</v>
      </c>
      <c r="AN302" s="145">
        <v>4</v>
      </c>
      <c r="AO302" s="145">
        <v>2</v>
      </c>
      <c r="AP302" s="145">
        <v>4</v>
      </c>
      <c r="AQ302" s="145">
        <v>4</v>
      </c>
      <c r="AR302" s="145">
        <v>87722082247</v>
      </c>
    </row>
    <row r="303" spans="1:44" ht="13.2" x14ac:dyDescent="0.25">
      <c r="A303" s="7">
        <v>303</v>
      </c>
      <c r="B303" s="146">
        <v>43063.473988032405</v>
      </c>
      <c r="C303" s="145" t="s">
        <v>1101</v>
      </c>
      <c r="D303" s="145" t="s">
        <v>145</v>
      </c>
      <c r="E303" s="145" t="s">
        <v>828</v>
      </c>
      <c r="F303" s="145">
        <v>1</v>
      </c>
      <c r="G303" s="145">
        <v>1</v>
      </c>
      <c r="H303" s="145">
        <v>1</v>
      </c>
      <c r="I303" s="145">
        <v>1</v>
      </c>
      <c r="J303" s="145">
        <v>1</v>
      </c>
      <c r="K303" s="145">
        <v>1</v>
      </c>
      <c r="L303" s="145">
        <v>1</v>
      </c>
      <c r="M303" s="145">
        <v>1</v>
      </c>
      <c r="N303" s="145">
        <v>1</v>
      </c>
      <c r="O303" s="145">
        <v>0</v>
      </c>
      <c r="P303" s="145">
        <v>1</v>
      </c>
      <c r="Q303" s="145">
        <v>1</v>
      </c>
      <c r="R303" s="145">
        <v>1</v>
      </c>
      <c r="S303" s="145">
        <v>0</v>
      </c>
      <c r="T303" s="145">
        <v>3</v>
      </c>
      <c r="U303" s="145">
        <v>3</v>
      </c>
      <c r="V303" s="145">
        <v>5</v>
      </c>
      <c r="W303" s="145">
        <v>3</v>
      </c>
      <c r="X303" s="145">
        <v>2</v>
      </c>
      <c r="Y303" s="145">
        <v>4</v>
      </c>
      <c r="Z303" s="145">
        <v>3</v>
      </c>
      <c r="AA303" s="145">
        <v>2</v>
      </c>
      <c r="AB303" s="145">
        <v>4</v>
      </c>
      <c r="AC303" s="145">
        <v>3</v>
      </c>
      <c r="AD303" s="145">
        <v>4</v>
      </c>
      <c r="AE303" s="145">
        <v>5</v>
      </c>
      <c r="AF303" s="145">
        <v>4</v>
      </c>
      <c r="AG303" s="145">
        <v>5</v>
      </c>
      <c r="AH303" s="145">
        <v>5</v>
      </c>
      <c r="AI303" s="145">
        <v>5</v>
      </c>
      <c r="AJ303" s="145">
        <v>4</v>
      </c>
      <c r="AK303" s="145">
        <v>4</v>
      </c>
      <c r="AL303" s="145">
        <v>4</v>
      </c>
      <c r="AM303" s="145">
        <v>3</v>
      </c>
      <c r="AN303" s="145">
        <v>3</v>
      </c>
      <c r="AO303" s="145">
        <v>4</v>
      </c>
      <c r="AP303" s="145">
        <v>3</v>
      </c>
      <c r="AQ303" s="145">
        <v>5</v>
      </c>
      <c r="AR303" s="145" t="s">
        <v>1102</v>
      </c>
    </row>
    <row r="304" spans="1:44" ht="13.2" x14ac:dyDescent="0.25">
      <c r="A304" s="7">
        <v>304</v>
      </c>
      <c r="B304" s="146">
        <v>43063.475024421292</v>
      </c>
      <c r="D304" s="145" t="s">
        <v>145</v>
      </c>
      <c r="E304" s="145" t="s">
        <v>828</v>
      </c>
      <c r="F304" s="145">
        <v>1</v>
      </c>
      <c r="G304" s="145">
        <v>1</v>
      </c>
      <c r="H304" s="145">
        <v>0</v>
      </c>
      <c r="I304" s="145">
        <v>1</v>
      </c>
      <c r="J304" s="145">
        <v>0</v>
      </c>
      <c r="K304" s="145">
        <v>1</v>
      </c>
      <c r="L304" s="145">
        <v>1</v>
      </c>
      <c r="M304" s="145">
        <v>0</v>
      </c>
      <c r="N304" s="145">
        <v>1</v>
      </c>
      <c r="O304" s="145">
        <v>0</v>
      </c>
      <c r="P304" s="145">
        <v>1</v>
      </c>
      <c r="Q304" s="145">
        <v>0</v>
      </c>
      <c r="R304" s="145">
        <v>1</v>
      </c>
      <c r="S304" s="145">
        <v>0</v>
      </c>
      <c r="T304" s="145">
        <v>4</v>
      </c>
      <c r="U304" s="145">
        <v>5</v>
      </c>
      <c r="V304" s="145">
        <v>5</v>
      </c>
      <c r="W304" s="145">
        <v>4</v>
      </c>
      <c r="X304" s="145">
        <v>3</v>
      </c>
      <c r="Y304" s="145">
        <v>4</v>
      </c>
      <c r="Z304" s="145">
        <v>3</v>
      </c>
      <c r="AA304" s="145">
        <v>2</v>
      </c>
      <c r="AB304" s="145">
        <v>3</v>
      </c>
      <c r="AC304" s="145">
        <v>4</v>
      </c>
      <c r="AD304" s="145">
        <v>4</v>
      </c>
      <c r="AE304" s="145">
        <v>5</v>
      </c>
      <c r="AF304" s="145">
        <v>3</v>
      </c>
      <c r="AG304" s="145">
        <v>5</v>
      </c>
      <c r="AH304" s="145">
        <v>4</v>
      </c>
      <c r="AI304" s="145">
        <v>3</v>
      </c>
      <c r="AJ304" s="145">
        <v>5</v>
      </c>
      <c r="AK304" s="145">
        <v>3</v>
      </c>
      <c r="AL304" s="145">
        <v>4</v>
      </c>
      <c r="AM304" s="145">
        <v>3</v>
      </c>
      <c r="AN304" s="145">
        <v>4</v>
      </c>
      <c r="AO304" s="145">
        <v>5</v>
      </c>
      <c r="AP304" s="145">
        <v>4</v>
      </c>
      <c r="AQ304" s="145">
        <v>4</v>
      </c>
      <c r="AR304" s="145">
        <v>85733621712</v>
      </c>
    </row>
    <row r="305" spans="1:44" ht="13.2" x14ac:dyDescent="0.25">
      <c r="A305" s="7">
        <v>305</v>
      </c>
      <c r="B305" s="146">
        <v>43063.476730937502</v>
      </c>
      <c r="C305" s="145" t="s">
        <v>1103</v>
      </c>
      <c r="D305" s="145" t="s">
        <v>145</v>
      </c>
      <c r="E305" s="145" t="s">
        <v>755</v>
      </c>
      <c r="F305" s="145">
        <v>1</v>
      </c>
      <c r="G305" s="145">
        <v>0</v>
      </c>
      <c r="H305" s="145">
        <v>0</v>
      </c>
      <c r="I305" s="145">
        <v>1</v>
      </c>
      <c r="J305" s="145">
        <v>0</v>
      </c>
      <c r="K305" s="145">
        <v>1</v>
      </c>
      <c r="L305" s="145">
        <v>0</v>
      </c>
      <c r="M305" s="145">
        <v>1</v>
      </c>
      <c r="N305" s="145">
        <v>1</v>
      </c>
      <c r="O305" s="145">
        <v>0</v>
      </c>
      <c r="P305" s="145">
        <v>0</v>
      </c>
      <c r="Q305" s="145">
        <v>1</v>
      </c>
      <c r="R305" s="145">
        <v>0</v>
      </c>
      <c r="S305" s="145">
        <v>0</v>
      </c>
      <c r="T305" s="145">
        <v>3</v>
      </c>
      <c r="U305" s="145">
        <v>3</v>
      </c>
      <c r="V305" s="145">
        <v>3</v>
      </c>
      <c r="W305" s="145">
        <v>2</v>
      </c>
      <c r="X305" s="145">
        <v>3</v>
      </c>
      <c r="Y305" s="145">
        <v>2</v>
      </c>
      <c r="Z305" s="145">
        <v>2</v>
      </c>
      <c r="AA305" s="145">
        <v>3</v>
      </c>
      <c r="AB305" s="145">
        <v>3</v>
      </c>
      <c r="AC305" s="145">
        <v>2</v>
      </c>
      <c r="AD305" s="145">
        <v>4</v>
      </c>
      <c r="AE305" s="145">
        <v>3</v>
      </c>
      <c r="AF305" s="145">
        <v>2</v>
      </c>
      <c r="AG305" s="145">
        <v>4</v>
      </c>
      <c r="AH305" s="145">
        <v>2</v>
      </c>
      <c r="AI305" s="145">
        <v>4</v>
      </c>
      <c r="AJ305" s="145">
        <v>2</v>
      </c>
      <c r="AK305" s="145">
        <v>3</v>
      </c>
      <c r="AL305" s="145">
        <v>3</v>
      </c>
      <c r="AM305" s="145">
        <v>2</v>
      </c>
      <c r="AN305" s="145">
        <v>2</v>
      </c>
      <c r="AO305" s="145">
        <v>3</v>
      </c>
      <c r="AP305" s="145">
        <v>2</v>
      </c>
      <c r="AQ305" s="145">
        <v>4</v>
      </c>
      <c r="AR305" s="145" t="s">
        <v>1104</v>
      </c>
    </row>
    <row r="306" spans="1:44" ht="13.2" x14ac:dyDescent="0.25">
      <c r="A306" s="7">
        <v>306</v>
      </c>
      <c r="B306" s="146">
        <v>43063.476849780098</v>
      </c>
      <c r="C306" s="145" t="s">
        <v>1105</v>
      </c>
      <c r="D306" s="145" t="s">
        <v>145</v>
      </c>
      <c r="E306" s="145" t="s">
        <v>755</v>
      </c>
      <c r="F306" s="145">
        <v>1</v>
      </c>
      <c r="G306" s="145">
        <v>1</v>
      </c>
      <c r="H306" s="145">
        <v>1</v>
      </c>
      <c r="I306" s="145">
        <v>1</v>
      </c>
      <c r="J306" s="145">
        <v>1</v>
      </c>
      <c r="K306" s="145">
        <v>1</v>
      </c>
      <c r="L306" s="145">
        <v>1</v>
      </c>
      <c r="M306" s="145">
        <v>1</v>
      </c>
      <c r="N306" s="145">
        <v>1</v>
      </c>
      <c r="O306" s="145">
        <v>1</v>
      </c>
      <c r="P306" s="145">
        <v>1</v>
      </c>
      <c r="Q306" s="145">
        <v>1</v>
      </c>
      <c r="R306" s="145">
        <v>1</v>
      </c>
      <c r="S306" s="145">
        <v>1</v>
      </c>
      <c r="T306" s="145">
        <v>5</v>
      </c>
      <c r="U306" s="145">
        <v>4</v>
      </c>
      <c r="V306" s="145">
        <v>2</v>
      </c>
      <c r="W306" s="145">
        <v>5</v>
      </c>
      <c r="X306" s="145">
        <v>3</v>
      </c>
      <c r="Y306" s="145">
        <v>4</v>
      </c>
      <c r="Z306" s="145">
        <v>4</v>
      </c>
      <c r="AA306" s="145">
        <v>3</v>
      </c>
      <c r="AB306" s="145">
        <v>4</v>
      </c>
      <c r="AC306" s="145">
        <v>5</v>
      </c>
      <c r="AD306" s="145">
        <v>5</v>
      </c>
      <c r="AE306" s="145">
        <v>5</v>
      </c>
      <c r="AF306" s="145">
        <v>4</v>
      </c>
      <c r="AG306" s="145">
        <v>5</v>
      </c>
      <c r="AH306" s="145">
        <v>4</v>
      </c>
      <c r="AI306" s="145">
        <v>2</v>
      </c>
      <c r="AJ306" s="145">
        <v>2</v>
      </c>
      <c r="AK306" s="145">
        <v>5</v>
      </c>
      <c r="AL306" s="145">
        <v>3</v>
      </c>
      <c r="AM306" s="145">
        <v>4</v>
      </c>
      <c r="AN306" s="145">
        <v>4</v>
      </c>
      <c r="AO306" s="145">
        <v>4</v>
      </c>
      <c r="AP306" s="145">
        <v>4</v>
      </c>
      <c r="AQ306" s="145">
        <v>5</v>
      </c>
      <c r="AR306" s="145">
        <v>87884985112</v>
      </c>
    </row>
    <row r="307" spans="1:44" ht="13.2" x14ac:dyDescent="0.25">
      <c r="A307" s="7">
        <v>307</v>
      </c>
      <c r="B307" s="146">
        <v>43063.479231342593</v>
      </c>
      <c r="C307" s="145" t="s">
        <v>1106</v>
      </c>
      <c r="D307" s="145" t="s">
        <v>145</v>
      </c>
      <c r="E307" s="145" t="s">
        <v>755</v>
      </c>
      <c r="F307" s="145">
        <v>1</v>
      </c>
      <c r="G307" s="145">
        <v>1</v>
      </c>
      <c r="H307" s="145">
        <v>0</v>
      </c>
      <c r="I307" s="145">
        <v>1</v>
      </c>
      <c r="J307" s="145">
        <v>1</v>
      </c>
      <c r="K307" s="145">
        <v>1</v>
      </c>
      <c r="L307" s="145">
        <v>1</v>
      </c>
      <c r="M307" s="145">
        <v>1</v>
      </c>
      <c r="N307" s="145">
        <v>1</v>
      </c>
      <c r="O307" s="145">
        <v>0</v>
      </c>
      <c r="P307" s="145">
        <v>1</v>
      </c>
      <c r="Q307" s="145">
        <v>1</v>
      </c>
      <c r="R307" s="145">
        <v>1</v>
      </c>
      <c r="S307" s="145">
        <v>0</v>
      </c>
      <c r="T307" s="145">
        <v>2</v>
      </c>
      <c r="U307" s="145">
        <v>3</v>
      </c>
      <c r="V307" s="145">
        <v>3</v>
      </c>
      <c r="W307" s="145">
        <v>3</v>
      </c>
      <c r="X307" s="145">
        <v>2</v>
      </c>
      <c r="Y307" s="145">
        <v>3</v>
      </c>
      <c r="Z307" s="145">
        <v>4</v>
      </c>
      <c r="AA307" s="145">
        <v>3</v>
      </c>
      <c r="AB307" s="145">
        <v>4</v>
      </c>
      <c r="AC307" s="145">
        <v>3</v>
      </c>
      <c r="AD307" s="145">
        <v>5</v>
      </c>
      <c r="AE307" s="145">
        <v>3</v>
      </c>
      <c r="AF307" s="145">
        <v>3</v>
      </c>
      <c r="AG307" s="145">
        <v>4</v>
      </c>
      <c r="AH307" s="145">
        <v>4</v>
      </c>
      <c r="AI307" s="145">
        <v>4</v>
      </c>
      <c r="AJ307" s="145">
        <v>3</v>
      </c>
      <c r="AK307" s="145">
        <v>4</v>
      </c>
      <c r="AL307" s="145">
        <v>2</v>
      </c>
      <c r="AM307" s="145">
        <v>3</v>
      </c>
      <c r="AN307" s="145">
        <v>4</v>
      </c>
      <c r="AO307" s="145">
        <v>3</v>
      </c>
      <c r="AP307" s="145">
        <v>2</v>
      </c>
      <c r="AQ307" s="145">
        <v>4</v>
      </c>
      <c r="AR307" s="145" t="s">
        <v>1107</v>
      </c>
    </row>
    <row r="308" spans="1:44" ht="13.2" x14ac:dyDescent="0.25">
      <c r="A308" s="7">
        <v>308</v>
      </c>
      <c r="B308" s="146">
        <v>43063.480031851854</v>
      </c>
      <c r="C308" s="145" t="s">
        <v>1108</v>
      </c>
      <c r="D308" s="145" t="s">
        <v>145</v>
      </c>
      <c r="E308" s="145" t="s">
        <v>755</v>
      </c>
      <c r="F308" s="145">
        <v>1</v>
      </c>
      <c r="G308" s="145">
        <v>1</v>
      </c>
      <c r="H308" s="145">
        <v>1</v>
      </c>
      <c r="I308" s="145">
        <v>1</v>
      </c>
      <c r="J308" s="145">
        <v>1</v>
      </c>
      <c r="K308" s="145">
        <v>1</v>
      </c>
      <c r="L308" s="145">
        <v>0</v>
      </c>
      <c r="M308" s="145">
        <v>0</v>
      </c>
      <c r="N308" s="145">
        <v>1</v>
      </c>
      <c r="O308" s="145">
        <v>1</v>
      </c>
      <c r="P308" s="145">
        <v>1</v>
      </c>
      <c r="Q308" s="145">
        <v>1</v>
      </c>
      <c r="R308" s="145">
        <v>1</v>
      </c>
      <c r="S308" s="145">
        <v>1</v>
      </c>
      <c r="T308" s="145">
        <v>3</v>
      </c>
      <c r="U308" s="145">
        <v>4</v>
      </c>
      <c r="V308" s="145">
        <v>4</v>
      </c>
      <c r="W308" s="145">
        <v>4</v>
      </c>
      <c r="X308" s="145">
        <v>2</v>
      </c>
      <c r="Y308" s="145">
        <v>4</v>
      </c>
      <c r="Z308" s="145">
        <v>4</v>
      </c>
      <c r="AA308" s="145">
        <v>4</v>
      </c>
      <c r="AB308" s="145">
        <v>4</v>
      </c>
      <c r="AC308" s="145">
        <v>4</v>
      </c>
      <c r="AD308" s="145">
        <v>3</v>
      </c>
      <c r="AE308" s="145">
        <v>3</v>
      </c>
      <c r="AF308" s="145">
        <v>3</v>
      </c>
      <c r="AG308" s="145">
        <v>3</v>
      </c>
      <c r="AH308" s="145">
        <v>3</v>
      </c>
      <c r="AI308" s="145">
        <v>3</v>
      </c>
      <c r="AJ308" s="145">
        <v>3</v>
      </c>
      <c r="AK308" s="145">
        <v>3</v>
      </c>
      <c r="AL308" s="145">
        <v>3</v>
      </c>
      <c r="AM308" s="145">
        <v>3</v>
      </c>
      <c r="AN308" s="145">
        <v>3</v>
      </c>
      <c r="AO308" s="145">
        <v>3</v>
      </c>
      <c r="AP308" s="145">
        <v>4</v>
      </c>
      <c r="AQ308" s="145">
        <v>4</v>
      </c>
      <c r="AR308" s="145">
        <v>85772134176</v>
      </c>
    </row>
    <row r="309" spans="1:44" ht="13.2" x14ac:dyDescent="0.25">
      <c r="A309" s="7">
        <v>309</v>
      </c>
      <c r="B309" s="146">
        <v>43063.480036828703</v>
      </c>
      <c r="C309" s="145" t="s">
        <v>1109</v>
      </c>
      <c r="D309" s="145" t="s">
        <v>145</v>
      </c>
      <c r="E309" s="145" t="s">
        <v>755</v>
      </c>
      <c r="F309" s="145">
        <v>1</v>
      </c>
      <c r="G309" s="145">
        <v>1</v>
      </c>
      <c r="H309" s="145">
        <v>0</v>
      </c>
      <c r="I309" s="145">
        <v>1</v>
      </c>
      <c r="J309" s="145">
        <v>0</v>
      </c>
      <c r="K309" s="145">
        <v>1</v>
      </c>
      <c r="L309" s="145">
        <v>0</v>
      </c>
      <c r="M309" s="145">
        <v>0</v>
      </c>
      <c r="N309" s="145">
        <v>0</v>
      </c>
      <c r="O309" s="145">
        <v>0</v>
      </c>
      <c r="P309" s="145">
        <v>1</v>
      </c>
      <c r="Q309" s="145">
        <v>0</v>
      </c>
      <c r="R309" s="145">
        <v>1</v>
      </c>
      <c r="S309" s="145">
        <v>0</v>
      </c>
      <c r="T309" s="145">
        <v>3</v>
      </c>
      <c r="U309" s="145">
        <v>4</v>
      </c>
      <c r="V309" s="145">
        <v>5</v>
      </c>
      <c r="W309" s="145">
        <v>3</v>
      </c>
      <c r="X309" s="145">
        <v>4</v>
      </c>
      <c r="Y309" s="145">
        <v>3</v>
      </c>
      <c r="Z309" s="145">
        <v>3</v>
      </c>
      <c r="AA309" s="145">
        <v>1</v>
      </c>
      <c r="AB309" s="145">
        <v>2</v>
      </c>
      <c r="AC309" s="145">
        <v>3</v>
      </c>
      <c r="AD309" s="145">
        <v>4</v>
      </c>
      <c r="AE309" s="145">
        <v>4</v>
      </c>
      <c r="AF309" s="145">
        <v>3</v>
      </c>
      <c r="AG309" s="145">
        <v>3</v>
      </c>
      <c r="AH309" s="145">
        <v>5</v>
      </c>
      <c r="AI309" s="145">
        <v>4</v>
      </c>
      <c r="AJ309" s="145">
        <v>3</v>
      </c>
      <c r="AK309" s="145">
        <v>2</v>
      </c>
      <c r="AL309" s="145">
        <v>1</v>
      </c>
      <c r="AM309" s="145">
        <v>3</v>
      </c>
      <c r="AN309" s="145">
        <v>3</v>
      </c>
      <c r="AO309" s="145">
        <v>3</v>
      </c>
      <c r="AP309" s="145">
        <v>2</v>
      </c>
      <c r="AQ309" s="145">
        <v>5</v>
      </c>
      <c r="AR309" s="145" t="s">
        <v>1110</v>
      </c>
    </row>
    <row r="310" spans="1:44" ht="13.2" x14ac:dyDescent="0.25">
      <c r="A310" s="7">
        <v>310</v>
      </c>
      <c r="B310" s="146">
        <v>43063.480681458328</v>
      </c>
      <c r="C310" s="145" t="s">
        <v>1111</v>
      </c>
      <c r="D310" s="145" t="s">
        <v>152</v>
      </c>
      <c r="E310" s="145" t="s">
        <v>755</v>
      </c>
      <c r="F310" s="145">
        <v>1</v>
      </c>
      <c r="G310" s="145">
        <v>1</v>
      </c>
      <c r="H310" s="145">
        <v>1</v>
      </c>
      <c r="I310" s="145">
        <v>1</v>
      </c>
      <c r="J310" s="145">
        <v>0</v>
      </c>
      <c r="K310" s="145">
        <v>0</v>
      </c>
      <c r="L310" s="145">
        <v>0</v>
      </c>
      <c r="M310" s="145">
        <v>1</v>
      </c>
      <c r="N310" s="145">
        <v>1</v>
      </c>
      <c r="O310" s="145">
        <v>0</v>
      </c>
      <c r="P310" s="145">
        <v>0</v>
      </c>
      <c r="Q310" s="145">
        <v>1</v>
      </c>
      <c r="R310" s="145">
        <v>0</v>
      </c>
      <c r="S310" s="145">
        <v>0</v>
      </c>
      <c r="T310" s="145">
        <v>4</v>
      </c>
      <c r="U310" s="145">
        <v>5</v>
      </c>
      <c r="V310" s="145">
        <v>5</v>
      </c>
      <c r="W310" s="145">
        <v>5</v>
      </c>
      <c r="X310" s="145">
        <v>1</v>
      </c>
      <c r="Y310" s="145">
        <v>5</v>
      </c>
      <c r="Z310" s="145">
        <v>3</v>
      </c>
      <c r="AA310" s="145">
        <v>4</v>
      </c>
      <c r="AB310" s="145">
        <v>5</v>
      </c>
      <c r="AC310" s="145">
        <v>5</v>
      </c>
      <c r="AD310" s="145">
        <v>5</v>
      </c>
      <c r="AE310" s="145">
        <v>5</v>
      </c>
      <c r="AF310" s="145">
        <v>4</v>
      </c>
      <c r="AG310" s="145">
        <v>4</v>
      </c>
      <c r="AH310" s="145">
        <v>3</v>
      </c>
      <c r="AI310" s="145">
        <v>4</v>
      </c>
      <c r="AJ310" s="145">
        <v>5</v>
      </c>
      <c r="AK310" s="145">
        <v>5</v>
      </c>
      <c r="AL310" s="145">
        <v>4</v>
      </c>
      <c r="AM310" s="145">
        <v>5</v>
      </c>
      <c r="AN310" s="145">
        <v>4</v>
      </c>
      <c r="AO310" s="145">
        <v>5</v>
      </c>
      <c r="AP310" s="145">
        <v>5</v>
      </c>
      <c r="AQ310" s="145">
        <v>5</v>
      </c>
      <c r="AR310" s="145">
        <v>85695568938</v>
      </c>
    </row>
    <row r="311" spans="1:44" ht="13.2" x14ac:dyDescent="0.25">
      <c r="A311" s="7">
        <v>311</v>
      </c>
      <c r="B311" s="146">
        <v>43063.480968495365</v>
      </c>
      <c r="C311" s="145" t="s">
        <v>1112</v>
      </c>
      <c r="D311" s="145" t="s">
        <v>152</v>
      </c>
      <c r="E311" s="145" t="s">
        <v>755</v>
      </c>
      <c r="F311" s="145">
        <v>1</v>
      </c>
      <c r="G311" s="145">
        <v>0</v>
      </c>
      <c r="H311" s="145">
        <v>0</v>
      </c>
      <c r="I311" s="145">
        <v>1</v>
      </c>
      <c r="J311" s="145">
        <v>0</v>
      </c>
      <c r="K311" s="145">
        <v>1</v>
      </c>
      <c r="L311" s="145">
        <v>1</v>
      </c>
      <c r="M311" s="145">
        <v>1</v>
      </c>
      <c r="N311" s="145">
        <v>1</v>
      </c>
      <c r="O311" s="145">
        <v>0</v>
      </c>
      <c r="P311" s="145">
        <v>0</v>
      </c>
      <c r="Q311" s="145">
        <v>1</v>
      </c>
      <c r="R311" s="145">
        <v>1</v>
      </c>
      <c r="S311" s="145">
        <v>1</v>
      </c>
      <c r="T311" s="145">
        <v>2</v>
      </c>
      <c r="U311" s="145">
        <v>4</v>
      </c>
      <c r="V311" s="145">
        <v>4</v>
      </c>
      <c r="W311" s="145">
        <v>3</v>
      </c>
      <c r="X311" s="145">
        <v>2</v>
      </c>
      <c r="Y311" s="145">
        <v>3</v>
      </c>
      <c r="Z311" s="145">
        <v>2</v>
      </c>
      <c r="AA311" s="145">
        <v>4</v>
      </c>
      <c r="AB311" s="145">
        <v>4</v>
      </c>
      <c r="AC311" s="145">
        <v>3</v>
      </c>
      <c r="AD311" s="145">
        <v>5</v>
      </c>
      <c r="AE311" s="145">
        <v>5</v>
      </c>
      <c r="AF311" s="145">
        <v>3</v>
      </c>
      <c r="AG311" s="145">
        <v>4</v>
      </c>
      <c r="AH311" s="145">
        <v>4</v>
      </c>
      <c r="AI311" s="145">
        <v>4</v>
      </c>
      <c r="AJ311" s="145">
        <v>3</v>
      </c>
      <c r="AK311" s="145">
        <v>3</v>
      </c>
      <c r="AL311" s="145">
        <v>1</v>
      </c>
      <c r="AM311" s="145">
        <v>3</v>
      </c>
      <c r="AN311" s="145">
        <v>2</v>
      </c>
      <c r="AO311" s="145">
        <v>2</v>
      </c>
      <c r="AP311" s="145">
        <v>3</v>
      </c>
      <c r="AQ311" s="145">
        <v>4</v>
      </c>
      <c r="AR311" s="145" t="s">
        <v>1113</v>
      </c>
    </row>
    <row r="312" spans="1:44" ht="13.2" x14ac:dyDescent="0.25">
      <c r="A312" s="7">
        <v>312</v>
      </c>
      <c r="B312" s="146">
        <v>43063.482656527776</v>
      </c>
      <c r="D312" s="145" t="s">
        <v>152</v>
      </c>
      <c r="E312" s="145" t="s">
        <v>828</v>
      </c>
      <c r="F312" s="145">
        <v>1</v>
      </c>
      <c r="G312" s="145">
        <v>1</v>
      </c>
      <c r="H312" s="145">
        <v>1</v>
      </c>
      <c r="I312" s="145">
        <v>1</v>
      </c>
      <c r="J312" s="145">
        <v>1</v>
      </c>
      <c r="K312" s="145">
        <v>1</v>
      </c>
      <c r="L312" s="145">
        <v>1</v>
      </c>
      <c r="M312" s="145">
        <v>1</v>
      </c>
      <c r="N312" s="145">
        <v>0</v>
      </c>
      <c r="O312" s="145">
        <v>0</v>
      </c>
      <c r="P312" s="145">
        <v>0</v>
      </c>
      <c r="Q312" s="145">
        <v>1</v>
      </c>
      <c r="R312" s="145">
        <v>0</v>
      </c>
      <c r="S312" s="145">
        <v>0</v>
      </c>
      <c r="T312" s="145">
        <v>4</v>
      </c>
      <c r="U312" s="145">
        <v>5</v>
      </c>
      <c r="V312" s="145">
        <v>2</v>
      </c>
      <c r="W312" s="145">
        <v>3</v>
      </c>
      <c r="X312" s="145">
        <v>4</v>
      </c>
      <c r="Y312" s="145">
        <v>2</v>
      </c>
      <c r="Z312" s="145">
        <v>3</v>
      </c>
      <c r="AA312" s="145">
        <v>2</v>
      </c>
      <c r="AB312" s="145">
        <v>1</v>
      </c>
      <c r="AC312" s="145">
        <v>3</v>
      </c>
      <c r="AD312" s="145">
        <v>5</v>
      </c>
      <c r="AE312" s="145">
        <v>3</v>
      </c>
      <c r="AF312" s="145">
        <v>3</v>
      </c>
      <c r="AG312" s="145">
        <v>2</v>
      </c>
      <c r="AH312" s="145">
        <v>1</v>
      </c>
      <c r="AI312" s="145">
        <v>4</v>
      </c>
      <c r="AJ312" s="145">
        <v>3</v>
      </c>
      <c r="AK312" s="145">
        <v>2</v>
      </c>
      <c r="AL312" s="145">
        <v>1</v>
      </c>
      <c r="AM312" s="145">
        <v>5</v>
      </c>
      <c r="AN312" s="145">
        <v>4</v>
      </c>
      <c r="AO312" s="145">
        <v>4</v>
      </c>
      <c r="AP312" s="145">
        <v>3</v>
      </c>
      <c r="AQ312" s="145">
        <v>3</v>
      </c>
      <c r="AR312" s="145" t="s">
        <v>1114</v>
      </c>
    </row>
    <row r="313" spans="1:44" ht="13.2" x14ac:dyDescent="0.25">
      <c r="A313" s="7">
        <v>313</v>
      </c>
      <c r="B313" s="146">
        <v>43063.483328541668</v>
      </c>
      <c r="C313" s="145" t="s">
        <v>1115</v>
      </c>
      <c r="D313" s="145" t="s">
        <v>145</v>
      </c>
      <c r="E313" s="145" t="s">
        <v>828</v>
      </c>
      <c r="F313" s="145">
        <v>1</v>
      </c>
      <c r="G313" s="145">
        <v>1</v>
      </c>
      <c r="H313" s="145">
        <v>0</v>
      </c>
      <c r="I313" s="145">
        <v>1</v>
      </c>
      <c r="J313" s="145">
        <v>1</v>
      </c>
      <c r="K313" s="145">
        <v>1</v>
      </c>
      <c r="L313" s="145">
        <v>0</v>
      </c>
      <c r="M313" s="145">
        <v>1</v>
      </c>
      <c r="N313" s="145">
        <v>0</v>
      </c>
      <c r="O313" s="145">
        <v>0</v>
      </c>
      <c r="P313" s="145">
        <v>1</v>
      </c>
      <c r="Q313" s="145">
        <v>1</v>
      </c>
      <c r="R313" s="145">
        <v>1</v>
      </c>
      <c r="S313" s="145">
        <v>0</v>
      </c>
      <c r="T313" s="145">
        <v>3</v>
      </c>
      <c r="U313" s="145">
        <v>4</v>
      </c>
      <c r="V313" s="145">
        <v>5</v>
      </c>
      <c r="W313" s="145">
        <v>4</v>
      </c>
      <c r="X313" s="145">
        <v>4</v>
      </c>
      <c r="Y313" s="145">
        <v>4</v>
      </c>
      <c r="Z313" s="145">
        <v>3</v>
      </c>
      <c r="AA313" s="145">
        <v>3</v>
      </c>
      <c r="AB313" s="145">
        <v>4</v>
      </c>
      <c r="AC313" s="145">
        <v>4</v>
      </c>
      <c r="AD313" s="145">
        <v>4</v>
      </c>
      <c r="AE313" s="145">
        <v>5</v>
      </c>
      <c r="AF313" s="145">
        <v>4</v>
      </c>
      <c r="AG313" s="145">
        <v>3</v>
      </c>
      <c r="AH313" s="145">
        <v>4</v>
      </c>
      <c r="AI313" s="145">
        <v>4</v>
      </c>
      <c r="AJ313" s="145">
        <v>4</v>
      </c>
      <c r="AK313" s="145">
        <v>3</v>
      </c>
      <c r="AL313" s="145">
        <v>3</v>
      </c>
      <c r="AM313" s="145">
        <v>3</v>
      </c>
      <c r="AN313" s="145">
        <v>3</v>
      </c>
      <c r="AO313" s="145">
        <v>4</v>
      </c>
      <c r="AP313" s="145">
        <v>4</v>
      </c>
      <c r="AQ313" s="145">
        <v>4</v>
      </c>
      <c r="AR313" s="145" t="s">
        <v>1116</v>
      </c>
    </row>
    <row r="314" spans="1:44" ht="13.2" x14ac:dyDescent="0.25">
      <c r="A314" s="7">
        <v>314</v>
      </c>
      <c r="B314" s="146">
        <v>43063.486888252315</v>
      </c>
      <c r="D314" s="145" t="s">
        <v>152</v>
      </c>
      <c r="E314" s="145" t="s">
        <v>755</v>
      </c>
      <c r="F314" s="145">
        <v>1</v>
      </c>
      <c r="G314" s="145">
        <v>1</v>
      </c>
      <c r="H314" s="145">
        <v>1</v>
      </c>
      <c r="I314" s="145">
        <v>1</v>
      </c>
      <c r="J314" s="145">
        <v>1</v>
      </c>
      <c r="K314" s="145">
        <v>1</v>
      </c>
      <c r="L314" s="145">
        <v>0</v>
      </c>
      <c r="M314" s="145">
        <v>1</v>
      </c>
      <c r="N314" s="145">
        <v>1</v>
      </c>
      <c r="O314" s="145">
        <v>0</v>
      </c>
      <c r="P314" s="145">
        <v>1</v>
      </c>
      <c r="Q314" s="145">
        <v>1</v>
      </c>
      <c r="R314" s="145">
        <v>1</v>
      </c>
      <c r="S314" s="145">
        <v>0</v>
      </c>
      <c r="T314" s="145">
        <v>4</v>
      </c>
      <c r="U314" s="145">
        <v>2</v>
      </c>
      <c r="V314" s="145">
        <v>5</v>
      </c>
      <c r="W314" s="145">
        <v>3</v>
      </c>
      <c r="X314" s="145">
        <v>4</v>
      </c>
      <c r="Y314" s="145">
        <v>4</v>
      </c>
      <c r="Z314" s="145">
        <v>4</v>
      </c>
      <c r="AA314" s="145">
        <v>3</v>
      </c>
      <c r="AB314" s="145">
        <v>4</v>
      </c>
      <c r="AC314" s="145">
        <v>4</v>
      </c>
      <c r="AD314" s="145">
        <v>4</v>
      </c>
      <c r="AE314" s="145">
        <v>4</v>
      </c>
      <c r="AF314" s="145">
        <v>4</v>
      </c>
      <c r="AG314" s="145">
        <v>3</v>
      </c>
      <c r="AH314" s="145">
        <v>3</v>
      </c>
      <c r="AI314" s="145">
        <v>4</v>
      </c>
      <c r="AJ314" s="145">
        <v>3</v>
      </c>
      <c r="AK314" s="145">
        <v>5</v>
      </c>
      <c r="AL314" s="145">
        <v>3</v>
      </c>
      <c r="AM314" s="145">
        <v>4</v>
      </c>
      <c r="AN314" s="145">
        <v>4</v>
      </c>
      <c r="AO314" s="145">
        <v>4</v>
      </c>
      <c r="AP314" s="145">
        <v>4</v>
      </c>
      <c r="AQ314" s="145">
        <v>4</v>
      </c>
      <c r="AR314" s="145">
        <v>85647850102</v>
      </c>
    </row>
    <row r="315" spans="1:44" ht="13.2" x14ac:dyDescent="0.25">
      <c r="A315" s="7">
        <v>315</v>
      </c>
      <c r="B315" s="146">
        <v>43063.487549479163</v>
      </c>
      <c r="C315" s="145" t="s">
        <v>1117</v>
      </c>
      <c r="D315" s="145" t="s">
        <v>145</v>
      </c>
      <c r="E315" s="145" t="s">
        <v>788</v>
      </c>
      <c r="F315" s="145">
        <v>1</v>
      </c>
      <c r="G315" s="145">
        <v>1</v>
      </c>
      <c r="H315" s="145">
        <v>0</v>
      </c>
      <c r="I315" s="145">
        <v>1</v>
      </c>
      <c r="J315" s="145">
        <v>1</v>
      </c>
      <c r="K315" s="145">
        <v>1</v>
      </c>
      <c r="L315" s="145">
        <v>1</v>
      </c>
      <c r="M315" s="145">
        <v>1</v>
      </c>
      <c r="N315" s="145">
        <v>1</v>
      </c>
      <c r="O315" s="145">
        <v>1</v>
      </c>
      <c r="P315" s="145">
        <v>1</v>
      </c>
      <c r="Q315" s="145">
        <v>1</v>
      </c>
      <c r="R315" s="145">
        <v>1</v>
      </c>
      <c r="S315" s="145">
        <v>0</v>
      </c>
      <c r="T315" s="145">
        <v>3</v>
      </c>
      <c r="U315" s="145">
        <v>4</v>
      </c>
      <c r="V315" s="145">
        <v>5</v>
      </c>
      <c r="W315" s="145">
        <v>4</v>
      </c>
      <c r="X315" s="145">
        <v>4</v>
      </c>
      <c r="Y315" s="145">
        <v>3</v>
      </c>
      <c r="Z315" s="145">
        <v>4</v>
      </c>
      <c r="AA315" s="145">
        <v>2</v>
      </c>
      <c r="AB315" s="145">
        <v>5</v>
      </c>
      <c r="AC315" s="145">
        <v>4</v>
      </c>
      <c r="AD315" s="145">
        <v>5</v>
      </c>
      <c r="AE315" s="145">
        <v>4</v>
      </c>
      <c r="AF315" s="145">
        <v>3</v>
      </c>
      <c r="AG315" s="145">
        <v>5</v>
      </c>
      <c r="AH315" s="145">
        <v>4</v>
      </c>
      <c r="AI315" s="145">
        <v>4</v>
      </c>
      <c r="AJ315" s="145">
        <v>3</v>
      </c>
      <c r="AK315" s="145">
        <v>5</v>
      </c>
      <c r="AL315" s="145">
        <v>4</v>
      </c>
      <c r="AM315" s="145">
        <v>4</v>
      </c>
      <c r="AN315" s="145">
        <v>4</v>
      </c>
      <c r="AO315" s="145">
        <v>4</v>
      </c>
      <c r="AP315" s="145">
        <v>3</v>
      </c>
      <c r="AQ315" s="145">
        <v>4</v>
      </c>
      <c r="AR315" s="145" t="s">
        <v>1118</v>
      </c>
    </row>
    <row r="316" spans="1:44" ht="13.2" x14ac:dyDescent="0.25">
      <c r="A316" s="7">
        <v>316</v>
      </c>
      <c r="B316" s="146">
        <v>43063.48838274306</v>
      </c>
      <c r="C316" s="145" t="s">
        <v>1119</v>
      </c>
      <c r="D316" s="145" t="s">
        <v>152</v>
      </c>
      <c r="E316" s="145" t="s">
        <v>828</v>
      </c>
      <c r="F316" s="145">
        <v>1</v>
      </c>
      <c r="G316" s="145">
        <v>0</v>
      </c>
      <c r="H316" s="145">
        <v>0</v>
      </c>
      <c r="I316" s="145">
        <v>1</v>
      </c>
      <c r="J316" s="145">
        <v>0</v>
      </c>
      <c r="K316" s="145">
        <v>1</v>
      </c>
      <c r="L316" s="145">
        <v>0</v>
      </c>
      <c r="M316" s="145">
        <v>1</v>
      </c>
      <c r="N316" s="145">
        <v>1</v>
      </c>
      <c r="O316" s="145">
        <v>0</v>
      </c>
      <c r="P316" s="145">
        <v>0</v>
      </c>
      <c r="Q316" s="145">
        <v>1</v>
      </c>
      <c r="R316" s="145">
        <v>1</v>
      </c>
      <c r="S316" s="145">
        <v>0</v>
      </c>
      <c r="T316" s="145">
        <v>3</v>
      </c>
      <c r="U316" s="145">
        <v>4</v>
      </c>
      <c r="V316" s="145">
        <v>4</v>
      </c>
      <c r="W316" s="145">
        <v>3</v>
      </c>
      <c r="X316" s="145">
        <v>2</v>
      </c>
      <c r="Y316" s="145">
        <v>3</v>
      </c>
      <c r="Z316" s="145">
        <v>3</v>
      </c>
      <c r="AA316" s="145">
        <v>3</v>
      </c>
      <c r="AB316" s="145">
        <v>4</v>
      </c>
      <c r="AC316" s="145">
        <v>4</v>
      </c>
      <c r="AD316" s="145">
        <v>4</v>
      </c>
      <c r="AE316" s="145">
        <v>3</v>
      </c>
      <c r="AF316" s="145">
        <v>3</v>
      </c>
      <c r="AG316" s="145">
        <v>3</v>
      </c>
      <c r="AH316" s="145">
        <v>3</v>
      </c>
      <c r="AI316" s="145">
        <v>3</v>
      </c>
      <c r="AJ316" s="145">
        <v>3</v>
      </c>
      <c r="AK316" s="145">
        <v>4</v>
      </c>
      <c r="AL316" s="145">
        <v>4</v>
      </c>
      <c r="AM316" s="145">
        <v>3</v>
      </c>
      <c r="AN316" s="145">
        <v>3</v>
      </c>
      <c r="AO316" s="145">
        <v>3</v>
      </c>
      <c r="AP316" s="145">
        <v>4</v>
      </c>
      <c r="AQ316" s="145">
        <v>3</v>
      </c>
      <c r="AR316" s="145" t="s">
        <v>1120</v>
      </c>
    </row>
    <row r="317" spans="1:44" ht="13.2" x14ac:dyDescent="0.25">
      <c r="A317" s="7">
        <v>317</v>
      </c>
      <c r="B317" s="146">
        <v>43063.489095011573</v>
      </c>
      <c r="D317" s="145" t="s">
        <v>145</v>
      </c>
      <c r="E317" s="145" t="s">
        <v>755</v>
      </c>
      <c r="F317" s="145">
        <v>1</v>
      </c>
      <c r="G317" s="145">
        <v>1</v>
      </c>
      <c r="H317" s="145">
        <v>1</v>
      </c>
      <c r="I317" s="145">
        <v>1</v>
      </c>
      <c r="J317" s="145">
        <v>0</v>
      </c>
      <c r="K317" s="145">
        <v>1</v>
      </c>
      <c r="L317" s="145">
        <v>1</v>
      </c>
      <c r="M317" s="145">
        <v>1</v>
      </c>
      <c r="N317" s="145">
        <v>0</v>
      </c>
      <c r="O317" s="145">
        <v>0</v>
      </c>
      <c r="P317" s="145">
        <v>1</v>
      </c>
      <c r="Q317" s="145">
        <v>1</v>
      </c>
      <c r="R317" s="145">
        <v>1</v>
      </c>
      <c r="S317" s="145">
        <v>0</v>
      </c>
      <c r="T317" s="145">
        <v>3</v>
      </c>
      <c r="U317" s="145">
        <v>3</v>
      </c>
      <c r="V317" s="145">
        <v>3</v>
      </c>
      <c r="W317" s="145">
        <v>4</v>
      </c>
      <c r="X317" s="145">
        <v>2</v>
      </c>
      <c r="Y317" s="145">
        <v>2</v>
      </c>
      <c r="Z317" s="145">
        <v>2</v>
      </c>
      <c r="AA317" s="145">
        <v>5</v>
      </c>
      <c r="AB317" s="145">
        <v>5</v>
      </c>
      <c r="AC317" s="145">
        <v>5</v>
      </c>
      <c r="AD317" s="145">
        <v>5</v>
      </c>
      <c r="AE317" s="145">
        <v>5</v>
      </c>
      <c r="AF317" s="145">
        <v>3</v>
      </c>
      <c r="AG317" s="145">
        <v>5</v>
      </c>
      <c r="AH317" s="145">
        <v>4</v>
      </c>
      <c r="AI317" s="145">
        <v>5</v>
      </c>
      <c r="AJ317" s="145">
        <v>3</v>
      </c>
      <c r="AK317" s="145">
        <v>5</v>
      </c>
      <c r="AL317" s="145">
        <v>3</v>
      </c>
      <c r="AM317" s="145">
        <v>4</v>
      </c>
      <c r="AN317" s="145">
        <v>2</v>
      </c>
      <c r="AO317" s="145">
        <v>3</v>
      </c>
      <c r="AP317" s="145">
        <v>3</v>
      </c>
      <c r="AQ317" s="145">
        <v>3</v>
      </c>
      <c r="AR317" s="145">
        <v>85710466823</v>
      </c>
    </row>
    <row r="318" spans="1:44" ht="13.2" x14ac:dyDescent="0.25">
      <c r="A318" s="7">
        <v>318</v>
      </c>
      <c r="B318" s="146">
        <v>43063.502261099537</v>
      </c>
      <c r="C318" s="145" t="s">
        <v>1121</v>
      </c>
      <c r="D318" s="145" t="s">
        <v>145</v>
      </c>
      <c r="E318" s="145" t="s">
        <v>828</v>
      </c>
      <c r="F318" s="145">
        <v>1</v>
      </c>
      <c r="G318" s="145">
        <v>1</v>
      </c>
      <c r="H318" s="145">
        <v>0</v>
      </c>
      <c r="I318" s="145">
        <v>1</v>
      </c>
      <c r="J318" s="145">
        <v>1</v>
      </c>
      <c r="K318" s="145">
        <v>1</v>
      </c>
      <c r="L318" s="145">
        <v>1</v>
      </c>
      <c r="M318" s="145">
        <v>1</v>
      </c>
      <c r="N318" s="145">
        <v>0</v>
      </c>
      <c r="O318" s="145">
        <v>0</v>
      </c>
      <c r="P318" s="145">
        <v>1</v>
      </c>
      <c r="Q318" s="145">
        <v>1</v>
      </c>
      <c r="R318" s="145">
        <v>1</v>
      </c>
      <c r="S318" s="145">
        <v>0</v>
      </c>
      <c r="T318" s="145">
        <v>2</v>
      </c>
      <c r="U318" s="145">
        <v>2</v>
      </c>
      <c r="V318" s="145">
        <v>2</v>
      </c>
      <c r="W318" s="145">
        <v>1</v>
      </c>
      <c r="X318" s="145">
        <v>3</v>
      </c>
      <c r="Y318" s="145">
        <v>2</v>
      </c>
      <c r="Z318" s="145">
        <v>3</v>
      </c>
      <c r="AA318" s="145">
        <v>3</v>
      </c>
      <c r="AB318" s="145">
        <v>4</v>
      </c>
      <c r="AC318" s="145">
        <v>4</v>
      </c>
      <c r="AD318" s="145">
        <v>3</v>
      </c>
      <c r="AE318" s="145">
        <v>3</v>
      </c>
      <c r="AF318" s="145">
        <v>3</v>
      </c>
      <c r="AG318" s="145">
        <v>4</v>
      </c>
      <c r="AH318" s="145">
        <v>3</v>
      </c>
      <c r="AI318" s="145">
        <v>3</v>
      </c>
      <c r="AJ318" s="145">
        <v>5</v>
      </c>
      <c r="AK318" s="145">
        <v>2</v>
      </c>
      <c r="AL318" s="145">
        <v>2</v>
      </c>
      <c r="AM318" s="145">
        <v>2</v>
      </c>
      <c r="AN318" s="145">
        <v>2</v>
      </c>
      <c r="AO318" s="145">
        <v>2</v>
      </c>
      <c r="AP318" s="145">
        <v>2</v>
      </c>
      <c r="AQ318" s="145">
        <v>2</v>
      </c>
      <c r="AR318" s="145">
        <v>82234540373</v>
      </c>
    </row>
    <row r="319" spans="1:44" ht="13.2" x14ac:dyDescent="0.25">
      <c r="A319" s="7">
        <v>319</v>
      </c>
      <c r="B319" s="146">
        <v>43063.506386655092</v>
      </c>
      <c r="C319" s="145" t="s">
        <v>1122</v>
      </c>
      <c r="D319" s="145" t="s">
        <v>145</v>
      </c>
      <c r="E319" s="145" t="s">
        <v>776</v>
      </c>
      <c r="F319" s="145">
        <v>1</v>
      </c>
      <c r="G319" s="145">
        <v>1</v>
      </c>
      <c r="H319" s="145">
        <v>1</v>
      </c>
      <c r="I319" s="145">
        <v>1</v>
      </c>
      <c r="J319" s="145">
        <v>1</v>
      </c>
      <c r="K319" s="145">
        <v>0</v>
      </c>
      <c r="L319" s="145">
        <v>0</v>
      </c>
      <c r="M319" s="145">
        <v>1</v>
      </c>
      <c r="N319" s="145">
        <v>1</v>
      </c>
      <c r="O319" s="145">
        <v>0</v>
      </c>
      <c r="P319" s="145">
        <v>0</v>
      </c>
      <c r="Q319" s="145">
        <v>1</v>
      </c>
      <c r="R319" s="145">
        <v>1</v>
      </c>
      <c r="S319" s="145">
        <v>0</v>
      </c>
      <c r="T319" s="145">
        <v>4</v>
      </c>
      <c r="U319" s="145">
        <v>1</v>
      </c>
      <c r="V319" s="145">
        <v>4</v>
      </c>
      <c r="W319" s="145">
        <v>3</v>
      </c>
      <c r="X319" s="145">
        <v>3</v>
      </c>
      <c r="Y319" s="145">
        <v>4</v>
      </c>
      <c r="Z319" s="145">
        <v>4</v>
      </c>
      <c r="AA319" s="145">
        <v>4</v>
      </c>
      <c r="AB319" s="145">
        <v>3</v>
      </c>
      <c r="AC319" s="145">
        <v>4</v>
      </c>
      <c r="AD319" s="145">
        <v>4</v>
      </c>
      <c r="AE319" s="145">
        <v>4</v>
      </c>
      <c r="AF319" s="145">
        <v>4</v>
      </c>
      <c r="AG319" s="145">
        <v>5</v>
      </c>
      <c r="AH319" s="145">
        <v>5</v>
      </c>
      <c r="AI319" s="145">
        <v>5</v>
      </c>
      <c r="AJ319" s="145">
        <v>4</v>
      </c>
      <c r="AK319" s="145">
        <v>4</v>
      </c>
      <c r="AL319" s="145">
        <v>5</v>
      </c>
      <c r="AM319" s="145">
        <v>4</v>
      </c>
      <c r="AN319" s="145">
        <v>5</v>
      </c>
      <c r="AO319" s="145">
        <v>3</v>
      </c>
      <c r="AP319" s="145">
        <v>3</v>
      </c>
      <c r="AQ319" s="145">
        <v>5</v>
      </c>
      <c r="AR319" s="145" t="s">
        <v>1123</v>
      </c>
    </row>
    <row r="320" spans="1:44" ht="13.2" x14ac:dyDescent="0.25">
      <c r="A320" s="7">
        <v>320</v>
      </c>
      <c r="B320" s="146">
        <v>43063.507112627311</v>
      </c>
      <c r="C320" s="145" t="s">
        <v>1124</v>
      </c>
      <c r="D320" s="145" t="s">
        <v>152</v>
      </c>
      <c r="E320" s="145" t="s">
        <v>828</v>
      </c>
      <c r="F320" s="145">
        <v>1</v>
      </c>
      <c r="G320" s="145">
        <v>1</v>
      </c>
      <c r="H320" s="145">
        <v>1</v>
      </c>
      <c r="I320" s="145">
        <v>1</v>
      </c>
      <c r="J320" s="145">
        <v>1</v>
      </c>
      <c r="K320" s="145">
        <v>1</v>
      </c>
      <c r="L320" s="145">
        <v>1</v>
      </c>
      <c r="M320" s="145">
        <v>1</v>
      </c>
      <c r="N320" s="145">
        <v>1</v>
      </c>
      <c r="O320" s="145">
        <v>1</v>
      </c>
      <c r="P320" s="145">
        <v>1</v>
      </c>
      <c r="Q320" s="145">
        <v>0</v>
      </c>
      <c r="R320" s="145">
        <v>1</v>
      </c>
      <c r="S320" s="145">
        <v>1</v>
      </c>
      <c r="T320" s="145">
        <v>3</v>
      </c>
      <c r="U320" s="145">
        <v>4</v>
      </c>
      <c r="V320" s="145">
        <v>4</v>
      </c>
      <c r="W320" s="145">
        <v>4</v>
      </c>
      <c r="X320" s="145">
        <v>3</v>
      </c>
      <c r="Y320" s="145">
        <v>4</v>
      </c>
      <c r="Z320" s="145">
        <v>4</v>
      </c>
      <c r="AA320" s="145">
        <v>3</v>
      </c>
      <c r="AB320" s="145">
        <v>4</v>
      </c>
      <c r="AC320" s="145">
        <v>3</v>
      </c>
      <c r="AD320" s="145">
        <v>4</v>
      </c>
      <c r="AE320" s="145">
        <v>5</v>
      </c>
      <c r="AF320" s="145">
        <v>5</v>
      </c>
      <c r="AG320" s="145">
        <v>4</v>
      </c>
      <c r="AH320" s="145">
        <v>4</v>
      </c>
      <c r="AI320" s="145">
        <v>5</v>
      </c>
      <c r="AJ320" s="145">
        <v>3</v>
      </c>
      <c r="AK320" s="145">
        <v>3</v>
      </c>
      <c r="AL320" s="145">
        <v>4</v>
      </c>
      <c r="AM320" s="145">
        <v>4</v>
      </c>
      <c r="AN320" s="145">
        <v>4</v>
      </c>
      <c r="AO320" s="145">
        <v>5</v>
      </c>
      <c r="AP320" s="145">
        <v>3</v>
      </c>
      <c r="AQ320" s="145">
        <v>3</v>
      </c>
      <c r="AR320" s="145">
        <v>82299670727</v>
      </c>
    </row>
    <row r="321" spans="1:44" ht="13.2" x14ac:dyDescent="0.25">
      <c r="A321" s="7">
        <v>321</v>
      </c>
      <c r="B321" s="146">
        <v>43063.508322499998</v>
      </c>
      <c r="D321" s="145" t="s">
        <v>152</v>
      </c>
      <c r="E321" s="145" t="s">
        <v>828</v>
      </c>
      <c r="F321" s="145">
        <v>1</v>
      </c>
      <c r="G321" s="145">
        <v>1</v>
      </c>
      <c r="H321" s="145">
        <v>1</v>
      </c>
      <c r="I321" s="145">
        <v>1</v>
      </c>
      <c r="J321" s="145">
        <v>1</v>
      </c>
      <c r="K321" s="145">
        <v>1</v>
      </c>
      <c r="L321" s="145">
        <v>0</v>
      </c>
      <c r="M321" s="145">
        <v>0</v>
      </c>
      <c r="N321" s="145">
        <v>1</v>
      </c>
      <c r="O321" s="145">
        <v>1</v>
      </c>
      <c r="P321" s="145">
        <v>1</v>
      </c>
      <c r="Q321" s="145">
        <v>1</v>
      </c>
      <c r="R321" s="145">
        <v>0</v>
      </c>
      <c r="S321" s="145">
        <v>0</v>
      </c>
      <c r="T321" s="145">
        <v>3</v>
      </c>
      <c r="U321" s="145">
        <v>1</v>
      </c>
      <c r="V321" s="145">
        <v>4</v>
      </c>
      <c r="W321" s="145">
        <v>4</v>
      </c>
      <c r="X321" s="145">
        <v>2</v>
      </c>
      <c r="Y321" s="145">
        <v>4</v>
      </c>
      <c r="Z321" s="145">
        <v>3</v>
      </c>
      <c r="AA321" s="145">
        <v>2</v>
      </c>
      <c r="AB321" s="145">
        <v>3</v>
      </c>
      <c r="AC321" s="145">
        <v>3</v>
      </c>
      <c r="AD321" s="145">
        <v>5</v>
      </c>
      <c r="AE321" s="145">
        <v>5</v>
      </c>
      <c r="AF321" s="145">
        <v>3</v>
      </c>
      <c r="AG321" s="145">
        <v>5</v>
      </c>
      <c r="AH321" s="145">
        <v>4</v>
      </c>
      <c r="AI321" s="145">
        <v>5</v>
      </c>
      <c r="AJ321" s="145">
        <v>3</v>
      </c>
      <c r="AK321" s="145">
        <v>4</v>
      </c>
      <c r="AL321" s="145">
        <v>3</v>
      </c>
      <c r="AM321" s="145">
        <v>4</v>
      </c>
      <c r="AN321" s="145">
        <v>2</v>
      </c>
      <c r="AO321" s="145">
        <v>4</v>
      </c>
      <c r="AP321" s="145">
        <v>3</v>
      </c>
      <c r="AQ321" s="145">
        <v>3</v>
      </c>
      <c r="AR321" s="145">
        <v>85649196169</v>
      </c>
    </row>
    <row r="322" spans="1:44" ht="13.2" x14ac:dyDescent="0.25">
      <c r="A322" s="7">
        <v>322</v>
      </c>
      <c r="B322" s="146">
        <v>43063.531072708334</v>
      </c>
      <c r="C322" s="145" t="s">
        <v>1125</v>
      </c>
      <c r="D322" s="145" t="s">
        <v>152</v>
      </c>
      <c r="E322" s="145" t="s">
        <v>755</v>
      </c>
      <c r="F322" s="145">
        <v>1</v>
      </c>
      <c r="G322" s="145">
        <v>1</v>
      </c>
      <c r="H322" s="145">
        <v>0</v>
      </c>
      <c r="I322" s="145">
        <v>1</v>
      </c>
      <c r="J322" s="145">
        <v>1</v>
      </c>
      <c r="K322" s="145">
        <v>1</v>
      </c>
      <c r="L322" s="145">
        <v>1</v>
      </c>
      <c r="M322" s="145">
        <v>0</v>
      </c>
      <c r="N322" s="145">
        <v>1</v>
      </c>
      <c r="O322" s="145">
        <v>0</v>
      </c>
      <c r="P322" s="145">
        <v>1</v>
      </c>
      <c r="Q322" s="145">
        <v>0</v>
      </c>
      <c r="R322" s="145">
        <v>1</v>
      </c>
      <c r="S322" s="145">
        <v>0</v>
      </c>
      <c r="T322" s="145">
        <v>3</v>
      </c>
      <c r="U322" s="145">
        <v>4</v>
      </c>
      <c r="V322" s="145">
        <v>4</v>
      </c>
      <c r="W322" s="145">
        <v>3</v>
      </c>
      <c r="X322" s="145">
        <v>2</v>
      </c>
      <c r="Y322" s="145">
        <v>3</v>
      </c>
      <c r="Z322" s="145">
        <v>2</v>
      </c>
      <c r="AA322" s="145">
        <v>3</v>
      </c>
      <c r="AB322" s="145">
        <v>4</v>
      </c>
      <c r="AC322" s="145">
        <v>3</v>
      </c>
      <c r="AD322" s="145">
        <v>4</v>
      </c>
      <c r="AE322" s="145">
        <v>3</v>
      </c>
      <c r="AF322" s="145">
        <v>2</v>
      </c>
      <c r="AG322" s="145">
        <v>4</v>
      </c>
      <c r="AH322" s="145">
        <v>4</v>
      </c>
      <c r="AI322" s="145">
        <v>3</v>
      </c>
      <c r="AJ322" s="145">
        <v>2</v>
      </c>
      <c r="AK322" s="145">
        <v>2</v>
      </c>
      <c r="AL322" s="145">
        <v>3</v>
      </c>
      <c r="AM322" s="145">
        <v>2</v>
      </c>
      <c r="AN322" s="145">
        <v>2</v>
      </c>
      <c r="AO322" s="145">
        <v>3</v>
      </c>
      <c r="AP322" s="145">
        <v>3</v>
      </c>
      <c r="AQ322" s="145">
        <v>4</v>
      </c>
      <c r="AR322" s="145" t="s">
        <v>1126</v>
      </c>
    </row>
    <row r="323" spans="1:44" ht="13.2" x14ac:dyDescent="0.25">
      <c r="A323" s="7">
        <v>323</v>
      </c>
      <c r="B323" s="146">
        <v>43063.534421631943</v>
      </c>
      <c r="C323" s="145" t="s">
        <v>1127</v>
      </c>
      <c r="D323" s="145" t="s">
        <v>145</v>
      </c>
      <c r="E323" s="145" t="s">
        <v>755</v>
      </c>
      <c r="F323" s="145">
        <v>1</v>
      </c>
      <c r="G323" s="145">
        <v>1</v>
      </c>
      <c r="H323" s="145">
        <v>1</v>
      </c>
      <c r="I323" s="145">
        <v>1</v>
      </c>
      <c r="J323" s="145">
        <v>0</v>
      </c>
      <c r="K323" s="145">
        <v>1</v>
      </c>
      <c r="L323" s="145">
        <v>1</v>
      </c>
      <c r="M323" s="145">
        <v>1</v>
      </c>
      <c r="N323" s="145">
        <v>1</v>
      </c>
      <c r="O323" s="145">
        <v>0</v>
      </c>
      <c r="P323" s="145">
        <v>1</v>
      </c>
      <c r="Q323" s="145">
        <v>1</v>
      </c>
      <c r="R323" s="145">
        <v>1</v>
      </c>
      <c r="S323" s="145">
        <v>0</v>
      </c>
      <c r="T323" s="145">
        <v>2</v>
      </c>
      <c r="U323" s="145">
        <v>5</v>
      </c>
      <c r="V323" s="145">
        <v>4</v>
      </c>
      <c r="W323" s="145">
        <v>4</v>
      </c>
      <c r="X323" s="145">
        <v>4</v>
      </c>
      <c r="Y323" s="145">
        <v>4</v>
      </c>
      <c r="Z323" s="145">
        <v>2</v>
      </c>
      <c r="AA323" s="145">
        <v>4</v>
      </c>
      <c r="AB323" s="145">
        <v>4</v>
      </c>
      <c r="AC323" s="145">
        <v>4</v>
      </c>
      <c r="AD323" s="145">
        <v>3</v>
      </c>
      <c r="AE323" s="145">
        <v>4</v>
      </c>
      <c r="AF323" s="145">
        <v>2</v>
      </c>
      <c r="AG323" s="145">
        <v>4</v>
      </c>
      <c r="AH323" s="145">
        <v>5</v>
      </c>
      <c r="AI323" s="145">
        <v>3</v>
      </c>
      <c r="AJ323" s="145">
        <v>4</v>
      </c>
      <c r="AK323" s="145">
        <v>4</v>
      </c>
      <c r="AL323" s="145">
        <v>3</v>
      </c>
      <c r="AM323" s="145">
        <v>2</v>
      </c>
      <c r="AN323" s="145">
        <v>2</v>
      </c>
      <c r="AO323" s="145">
        <v>4</v>
      </c>
      <c r="AP323" s="145">
        <v>4</v>
      </c>
      <c r="AQ323" s="145">
        <v>4</v>
      </c>
      <c r="AR323" s="145">
        <v>82199603030</v>
      </c>
    </row>
    <row r="324" spans="1:44" ht="13.2" x14ac:dyDescent="0.25">
      <c r="A324" s="7">
        <v>324</v>
      </c>
      <c r="B324" s="146">
        <v>43063.541302662037</v>
      </c>
      <c r="C324" s="145" t="s">
        <v>1128</v>
      </c>
      <c r="D324" s="145" t="s">
        <v>145</v>
      </c>
      <c r="E324" s="145" t="s">
        <v>850</v>
      </c>
      <c r="F324" s="145">
        <v>1</v>
      </c>
      <c r="G324" s="145">
        <v>0</v>
      </c>
      <c r="H324" s="145">
        <v>0</v>
      </c>
      <c r="I324" s="145">
        <v>1</v>
      </c>
      <c r="J324" s="145">
        <v>1</v>
      </c>
      <c r="K324" s="145">
        <v>0</v>
      </c>
      <c r="L324" s="145">
        <v>0</v>
      </c>
      <c r="M324" s="145">
        <v>0</v>
      </c>
      <c r="N324" s="145">
        <v>0</v>
      </c>
      <c r="O324" s="145">
        <v>0</v>
      </c>
      <c r="P324" s="145">
        <v>0</v>
      </c>
      <c r="Q324" s="145">
        <v>0</v>
      </c>
      <c r="R324" s="145">
        <v>1</v>
      </c>
      <c r="S324" s="145">
        <v>0</v>
      </c>
      <c r="T324" s="145">
        <v>3</v>
      </c>
      <c r="U324" s="145">
        <v>4</v>
      </c>
      <c r="V324" s="145">
        <v>3</v>
      </c>
      <c r="W324" s="145">
        <v>4</v>
      </c>
      <c r="X324" s="145">
        <v>3</v>
      </c>
      <c r="Y324" s="145">
        <v>3</v>
      </c>
      <c r="Z324" s="145">
        <v>4</v>
      </c>
      <c r="AA324" s="145">
        <v>3</v>
      </c>
      <c r="AB324" s="145">
        <v>2</v>
      </c>
      <c r="AC324" s="145">
        <v>3</v>
      </c>
      <c r="AD324" s="145">
        <v>4</v>
      </c>
      <c r="AE324" s="145">
        <v>4</v>
      </c>
      <c r="AF324" s="145">
        <v>3</v>
      </c>
      <c r="AG324" s="145">
        <v>3</v>
      </c>
      <c r="AH324" s="145">
        <v>3</v>
      </c>
      <c r="AI324" s="145">
        <v>4</v>
      </c>
      <c r="AJ324" s="145">
        <v>3</v>
      </c>
      <c r="AK324" s="145">
        <v>4</v>
      </c>
      <c r="AL324" s="145">
        <v>1</v>
      </c>
      <c r="AM324" s="145">
        <v>3</v>
      </c>
      <c r="AN324" s="145">
        <v>3</v>
      </c>
      <c r="AO324" s="145">
        <v>3</v>
      </c>
      <c r="AP324" s="145">
        <v>3</v>
      </c>
      <c r="AQ324" s="145">
        <v>3</v>
      </c>
      <c r="AR324" s="145">
        <v>85206085334</v>
      </c>
    </row>
    <row r="325" spans="1:44" ht="13.2" x14ac:dyDescent="0.25">
      <c r="A325" s="7">
        <v>325</v>
      </c>
      <c r="B325" s="146">
        <v>43063.543616620373</v>
      </c>
      <c r="C325" s="145" t="s">
        <v>1129</v>
      </c>
      <c r="D325" s="145" t="s">
        <v>145</v>
      </c>
      <c r="E325" s="145" t="s">
        <v>755</v>
      </c>
      <c r="F325" s="145">
        <v>1</v>
      </c>
      <c r="G325" s="145">
        <v>1</v>
      </c>
      <c r="H325" s="145">
        <v>0</v>
      </c>
      <c r="I325" s="145">
        <v>1</v>
      </c>
      <c r="J325" s="145">
        <v>1</v>
      </c>
      <c r="K325" s="145">
        <v>1</v>
      </c>
      <c r="L325" s="145">
        <v>1</v>
      </c>
      <c r="M325" s="145">
        <v>1</v>
      </c>
      <c r="N325" s="145">
        <v>1</v>
      </c>
      <c r="O325" s="145">
        <v>1</v>
      </c>
      <c r="P325" s="145">
        <v>1</v>
      </c>
      <c r="Q325" s="145">
        <v>1</v>
      </c>
      <c r="R325" s="145">
        <v>1</v>
      </c>
      <c r="S325" s="145">
        <v>0</v>
      </c>
      <c r="T325" s="145">
        <v>2</v>
      </c>
      <c r="U325" s="145">
        <v>4</v>
      </c>
      <c r="V325" s="145">
        <v>4</v>
      </c>
      <c r="W325" s="145">
        <v>4</v>
      </c>
      <c r="X325" s="145">
        <v>3</v>
      </c>
      <c r="Y325" s="145">
        <v>3</v>
      </c>
      <c r="Z325" s="145">
        <v>3</v>
      </c>
      <c r="AA325" s="145">
        <v>4</v>
      </c>
      <c r="AB325" s="145">
        <v>3</v>
      </c>
      <c r="AC325" s="145">
        <v>4</v>
      </c>
      <c r="AD325" s="145">
        <v>5</v>
      </c>
      <c r="AE325" s="145">
        <v>4</v>
      </c>
      <c r="AF325" s="145">
        <v>3</v>
      </c>
      <c r="AG325" s="145">
        <v>4</v>
      </c>
      <c r="AH325" s="145">
        <v>4</v>
      </c>
      <c r="AI325" s="145">
        <v>4</v>
      </c>
      <c r="AJ325" s="145">
        <v>3</v>
      </c>
      <c r="AK325" s="145">
        <v>2</v>
      </c>
      <c r="AL325" s="145">
        <v>3</v>
      </c>
      <c r="AM325" s="145">
        <v>3</v>
      </c>
      <c r="AN325" s="145">
        <v>3</v>
      </c>
      <c r="AO325" s="145">
        <v>4</v>
      </c>
      <c r="AP325" s="145">
        <v>4</v>
      </c>
      <c r="AQ325" s="145">
        <v>4</v>
      </c>
      <c r="AR325" s="145" t="s">
        <v>1130</v>
      </c>
    </row>
    <row r="326" spans="1:44" ht="13.2" x14ac:dyDescent="0.25">
      <c r="A326" s="7">
        <v>326</v>
      </c>
      <c r="B326" s="146">
        <v>43063.545879467594</v>
      </c>
      <c r="C326" s="145" t="s">
        <v>1131</v>
      </c>
      <c r="D326" s="145" t="s">
        <v>152</v>
      </c>
      <c r="E326" s="145" t="s">
        <v>776</v>
      </c>
      <c r="F326" s="145">
        <v>1</v>
      </c>
      <c r="G326" s="145">
        <v>1</v>
      </c>
      <c r="H326" s="145">
        <v>1</v>
      </c>
      <c r="I326" s="145">
        <v>1</v>
      </c>
      <c r="J326" s="145">
        <v>1</v>
      </c>
      <c r="K326" s="145">
        <v>1</v>
      </c>
      <c r="L326" s="145">
        <v>1</v>
      </c>
      <c r="M326" s="145">
        <v>1</v>
      </c>
      <c r="N326" s="145">
        <v>1</v>
      </c>
      <c r="O326" s="145">
        <v>0</v>
      </c>
      <c r="P326" s="145">
        <v>1</v>
      </c>
      <c r="Q326" s="145">
        <v>1</v>
      </c>
      <c r="R326" s="145">
        <v>1</v>
      </c>
      <c r="S326" s="145">
        <v>0</v>
      </c>
      <c r="T326" s="145">
        <v>3</v>
      </c>
      <c r="U326" s="145">
        <v>3</v>
      </c>
      <c r="V326" s="145">
        <v>4</v>
      </c>
      <c r="W326" s="145">
        <v>3</v>
      </c>
      <c r="X326" s="145">
        <v>3</v>
      </c>
      <c r="Y326" s="145">
        <v>4</v>
      </c>
      <c r="Z326" s="145">
        <v>3</v>
      </c>
      <c r="AA326" s="145">
        <v>4</v>
      </c>
      <c r="AB326" s="145">
        <v>4</v>
      </c>
      <c r="AC326" s="145">
        <v>4</v>
      </c>
      <c r="AD326" s="145">
        <v>4</v>
      </c>
      <c r="AE326" s="145">
        <v>4</v>
      </c>
      <c r="AF326" s="145">
        <v>3</v>
      </c>
      <c r="AG326" s="145">
        <v>4</v>
      </c>
      <c r="AH326" s="145">
        <v>4</v>
      </c>
      <c r="AI326" s="145">
        <v>3</v>
      </c>
      <c r="AJ326" s="145">
        <v>3</v>
      </c>
      <c r="AK326" s="145">
        <v>4</v>
      </c>
      <c r="AL326" s="145">
        <v>3</v>
      </c>
      <c r="AM326" s="145">
        <v>3</v>
      </c>
      <c r="AN326" s="145">
        <v>3</v>
      </c>
      <c r="AO326" s="145">
        <v>4</v>
      </c>
      <c r="AP326" s="145">
        <v>3</v>
      </c>
      <c r="AQ326" s="145">
        <v>4</v>
      </c>
      <c r="AR326" s="145" t="s">
        <v>1132</v>
      </c>
    </row>
    <row r="327" spans="1:44" ht="13.2" x14ac:dyDescent="0.25">
      <c r="A327" s="7">
        <v>327</v>
      </c>
      <c r="B327" s="146">
        <v>43063.547726076387</v>
      </c>
      <c r="C327" s="145" t="s">
        <v>1133</v>
      </c>
      <c r="D327" s="145" t="s">
        <v>145</v>
      </c>
      <c r="E327" s="145" t="s">
        <v>755</v>
      </c>
      <c r="F327" s="145">
        <v>1</v>
      </c>
      <c r="G327" s="145">
        <v>1</v>
      </c>
      <c r="H327" s="145">
        <v>1</v>
      </c>
      <c r="I327" s="145">
        <v>1</v>
      </c>
      <c r="J327" s="145">
        <v>1</v>
      </c>
      <c r="K327" s="145">
        <v>1</v>
      </c>
      <c r="L327" s="145">
        <v>1</v>
      </c>
      <c r="M327" s="145">
        <v>1</v>
      </c>
      <c r="N327" s="145">
        <v>1</v>
      </c>
      <c r="O327" s="145">
        <v>1</v>
      </c>
      <c r="P327" s="145">
        <v>1</v>
      </c>
      <c r="Q327" s="145">
        <v>1</v>
      </c>
      <c r="R327" s="145">
        <v>1</v>
      </c>
      <c r="S327" s="145">
        <v>1</v>
      </c>
      <c r="T327" s="145">
        <v>4</v>
      </c>
      <c r="U327" s="145">
        <v>4</v>
      </c>
      <c r="V327" s="145">
        <v>5</v>
      </c>
      <c r="W327" s="145">
        <v>5</v>
      </c>
      <c r="X327" s="145">
        <v>4</v>
      </c>
      <c r="Y327" s="145">
        <v>4</v>
      </c>
      <c r="Z327" s="145">
        <v>4</v>
      </c>
      <c r="AA327" s="145">
        <v>3</v>
      </c>
      <c r="AB327" s="145">
        <v>4</v>
      </c>
      <c r="AC327" s="145">
        <v>4</v>
      </c>
      <c r="AD327" s="145">
        <v>4</v>
      </c>
      <c r="AE327" s="145">
        <v>4</v>
      </c>
      <c r="AF327" s="145">
        <v>4</v>
      </c>
      <c r="AG327" s="145">
        <v>4</v>
      </c>
      <c r="AH327" s="145">
        <v>4</v>
      </c>
      <c r="AI327" s="145">
        <v>4</v>
      </c>
      <c r="AJ327" s="145">
        <v>5</v>
      </c>
      <c r="AK327" s="145">
        <v>5</v>
      </c>
      <c r="AL327" s="145">
        <v>4</v>
      </c>
      <c r="AM327" s="145">
        <v>4</v>
      </c>
      <c r="AN327" s="145">
        <v>5</v>
      </c>
      <c r="AO327" s="145">
        <v>4</v>
      </c>
      <c r="AP327" s="145">
        <v>4</v>
      </c>
      <c r="AQ327" s="145">
        <v>4</v>
      </c>
      <c r="AR327" s="145" t="s">
        <v>1134</v>
      </c>
    </row>
    <row r="328" spans="1:44" ht="13.2" x14ac:dyDescent="0.25">
      <c r="A328" s="7">
        <v>328</v>
      </c>
      <c r="B328" s="146">
        <v>43063.595540636576</v>
      </c>
      <c r="C328" s="145" t="s">
        <v>1111</v>
      </c>
      <c r="D328" s="145" t="s">
        <v>152</v>
      </c>
      <c r="E328" s="145" t="s">
        <v>828</v>
      </c>
      <c r="F328" s="145">
        <v>1</v>
      </c>
      <c r="G328" s="145">
        <v>1</v>
      </c>
      <c r="H328" s="145">
        <v>0</v>
      </c>
      <c r="I328" s="145">
        <v>1</v>
      </c>
      <c r="J328" s="145">
        <v>1</v>
      </c>
      <c r="K328" s="145">
        <v>1</v>
      </c>
      <c r="L328" s="145">
        <v>0</v>
      </c>
      <c r="M328" s="145">
        <v>1</v>
      </c>
      <c r="N328" s="145">
        <v>1</v>
      </c>
      <c r="O328" s="145">
        <v>1</v>
      </c>
      <c r="P328" s="145">
        <v>1</v>
      </c>
      <c r="Q328" s="145">
        <v>1</v>
      </c>
      <c r="R328" s="145">
        <v>1</v>
      </c>
      <c r="S328" s="145">
        <v>0</v>
      </c>
      <c r="T328" s="145">
        <v>3</v>
      </c>
      <c r="U328" s="145">
        <v>3</v>
      </c>
      <c r="V328" s="145">
        <v>3</v>
      </c>
      <c r="W328" s="145">
        <v>2</v>
      </c>
      <c r="X328" s="145">
        <v>3</v>
      </c>
      <c r="Y328" s="145">
        <v>4</v>
      </c>
      <c r="Z328" s="145">
        <v>4</v>
      </c>
      <c r="AA328" s="145">
        <v>2</v>
      </c>
      <c r="AB328" s="145">
        <v>4</v>
      </c>
      <c r="AC328" s="145">
        <v>3</v>
      </c>
      <c r="AD328" s="145">
        <v>4</v>
      </c>
      <c r="AE328" s="145">
        <v>3</v>
      </c>
      <c r="AF328" s="145">
        <v>3</v>
      </c>
      <c r="AG328" s="145">
        <v>3</v>
      </c>
      <c r="AH328" s="145">
        <v>4</v>
      </c>
      <c r="AI328" s="145">
        <v>4</v>
      </c>
      <c r="AJ328" s="145">
        <v>3</v>
      </c>
      <c r="AK328" s="145">
        <v>4</v>
      </c>
      <c r="AL328" s="145">
        <v>3</v>
      </c>
      <c r="AM328" s="145">
        <v>4</v>
      </c>
      <c r="AN328" s="145">
        <v>3</v>
      </c>
      <c r="AO328" s="145">
        <v>3</v>
      </c>
      <c r="AP328" s="145">
        <v>2</v>
      </c>
      <c r="AQ328" s="145">
        <v>4</v>
      </c>
      <c r="AR328" s="145">
        <v>85729158974</v>
      </c>
    </row>
    <row r="329" spans="1:44" ht="13.2" x14ac:dyDescent="0.25">
      <c r="A329" s="7">
        <v>329</v>
      </c>
      <c r="B329" s="146">
        <v>43063.652557326393</v>
      </c>
      <c r="D329" s="145" t="s">
        <v>145</v>
      </c>
      <c r="E329" s="145" t="s">
        <v>755</v>
      </c>
      <c r="F329" s="145">
        <v>1</v>
      </c>
      <c r="G329" s="145">
        <v>1</v>
      </c>
      <c r="H329" s="145">
        <v>1</v>
      </c>
      <c r="I329" s="145">
        <v>1</v>
      </c>
      <c r="J329" s="145">
        <v>1</v>
      </c>
      <c r="K329" s="145">
        <v>1</v>
      </c>
      <c r="L329" s="145">
        <v>0</v>
      </c>
      <c r="M329" s="145">
        <v>1</v>
      </c>
      <c r="N329" s="145">
        <v>0</v>
      </c>
      <c r="O329" s="145">
        <v>1</v>
      </c>
      <c r="P329" s="145">
        <v>1</v>
      </c>
      <c r="Q329" s="145">
        <v>0</v>
      </c>
      <c r="R329" s="145">
        <v>1</v>
      </c>
      <c r="S329" s="145">
        <v>0</v>
      </c>
      <c r="T329" s="145">
        <v>3</v>
      </c>
      <c r="U329" s="145">
        <v>3</v>
      </c>
      <c r="V329" s="145">
        <v>4</v>
      </c>
      <c r="W329" s="145">
        <v>3</v>
      </c>
      <c r="X329" s="145">
        <v>4</v>
      </c>
      <c r="Y329" s="145">
        <v>3</v>
      </c>
      <c r="Z329" s="145">
        <v>3</v>
      </c>
      <c r="AA329" s="145">
        <v>3</v>
      </c>
      <c r="AB329" s="145">
        <v>3</v>
      </c>
      <c r="AC329" s="145">
        <v>3</v>
      </c>
      <c r="AD329" s="145">
        <v>4</v>
      </c>
      <c r="AE329" s="145">
        <v>4</v>
      </c>
      <c r="AF329" s="145">
        <v>3</v>
      </c>
      <c r="AG329" s="145">
        <v>5</v>
      </c>
      <c r="AH329" s="145">
        <v>5</v>
      </c>
      <c r="AI329" s="145">
        <v>4</v>
      </c>
      <c r="AJ329" s="145">
        <v>4</v>
      </c>
      <c r="AK329" s="145">
        <v>4</v>
      </c>
      <c r="AL329" s="145">
        <v>4</v>
      </c>
      <c r="AM329" s="145">
        <v>4</v>
      </c>
      <c r="AN329" s="145">
        <v>4</v>
      </c>
      <c r="AO329" s="145">
        <v>4</v>
      </c>
      <c r="AP329" s="145">
        <v>4</v>
      </c>
      <c r="AQ329" s="145">
        <v>4</v>
      </c>
      <c r="AR329" s="145">
        <v>87897540264</v>
      </c>
    </row>
    <row r="330" spans="1:44" ht="13.2" x14ac:dyDescent="0.25">
      <c r="A330" s="7">
        <v>330</v>
      </c>
      <c r="B330" s="146">
        <v>43063.666823460648</v>
      </c>
      <c r="C330" s="145" t="s">
        <v>1135</v>
      </c>
      <c r="D330" s="145" t="s">
        <v>145</v>
      </c>
      <c r="E330" s="145" t="s">
        <v>850</v>
      </c>
      <c r="F330" s="145">
        <v>1</v>
      </c>
      <c r="G330" s="145">
        <v>1</v>
      </c>
      <c r="H330" s="145">
        <v>1</v>
      </c>
      <c r="I330" s="145">
        <v>1</v>
      </c>
      <c r="J330" s="145">
        <v>1</v>
      </c>
      <c r="K330" s="145">
        <v>1</v>
      </c>
      <c r="L330" s="145">
        <v>1</v>
      </c>
      <c r="M330" s="145">
        <v>1</v>
      </c>
      <c r="N330" s="145">
        <v>1</v>
      </c>
      <c r="O330" s="145">
        <v>1</v>
      </c>
      <c r="P330" s="145">
        <v>1</v>
      </c>
      <c r="Q330" s="145">
        <v>0</v>
      </c>
      <c r="R330" s="145">
        <v>1</v>
      </c>
      <c r="S330" s="145">
        <v>0</v>
      </c>
      <c r="T330" s="145">
        <v>3</v>
      </c>
      <c r="U330" s="145">
        <v>4</v>
      </c>
      <c r="V330" s="145">
        <v>4</v>
      </c>
      <c r="W330" s="145">
        <v>4</v>
      </c>
      <c r="X330" s="145">
        <v>3</v>
      </c>
      <c r="Y330" s="145">
        <v>3</v>
      </c>
      <c r="Z330" s="145">
        <v>3</v>
      </c>
      <c r="AA330" s="145">
        <v>3</v>
      </c>
      <c r="AB330" s="145">
        <v>2</v>
      </c>
      <c r="AC330" s="145">
        <v>3</v>
      </c>
      <c r="AD330" s="145">
        <v>3</v>
      </c>
      <c r="AE330" s="145">
        <v>4</v>
      </c>
      <c r="AF330" s="145">
        <v>3</v>
      </c>
      <c r="AG330" s="145">
        <v>4</v>
      </c>
      <c r="AH330" s="145">
        <v>3</v>
      </c>
      <c r="AI330" s="145">
        <v>3</v>
      </c>
      <c r="AJ330" s="145">
        <v>3</v>
      </c>
      <c r="AK330" s="145">
        <v>3</v>
      </c>
      <c r="AL330" s="145">
        <v>3</v>
      </c>
      <c r="AM330" s="145">
        <v>3</v>
      </c>
      <c r="AN330" s="145">
        <v>3</v>
      </c>
      <c r="AO330" s="145">
        <v>3</v>
      </c>
      <c r="AP330" s="145">
        <v>3</v>
      </c>
      <c r="AQ330" s="145">
        <v>3</v>
      </c>
      <c r="AR330" s="145">
        <v>81380731335</v>
      </c>
    </row>
    <row r="331" spans="1:44" ht="13.2" x14ac:dyDescent="0.25">
      <c r="A331" s="7">
        <v>331</v>
      </c>
      <c r="B331" s="146">
        <v>43063.696798344907</v>
      </c>
      <c r="D331" s="145" t="s">
        <v>152</v>
      </c>
      <c r="E331" s="145" t="s">
        <v>755</v>
      </c>
      <c r="F331" s="145">
        <v>1</v>
      </c>
      <c r="G331" s="145">
        <v>1</v>
      </c>
      <c r="H331" s="145">
        <v>0</v>
      </c>
      <c r="I331" s="145">
        <v>1</v>
      </c>
      <c r="J331" s="145">
        <v>1</v>
      </c>
      <c r="K331" s="145">
        <v>0</v>
      </c>
      <c r="L331" s="145">
        <v>1</v>
      </c>
      <c r="M331" s="145">
        <v>1</v>
      </c>
      <c r="N331" s="145">
        <v>0</v>
      </c>
      <c r="O331" s="145">
        <v>0</v>
      </c>
      <c r="P331" s="145">
        <v>0</v>
      </c>
      <c r="Q331" s="145">
        <v>1</v>
      </c>
      <c r="R331" s="145">
        <v>1</v>
      </c>
      <c r="S331" s="145">
        <v>0</v>
      </c>
      <c r="T331" s="145">
        <v>3</v>
      </c>
      <c r="U331" s="145">
        <v>4</v>
      </c>
      <c r="V331" s="145">
        <v>3</v>
      </c>
      <c r="W331" s="145">
        <v>3</v>
      </c>
      <c r="X331" s="145">
        <v>2</v>
      </c>
      <c r="Y331" s="145">
        <v>3</v>
      </c>
      <c r="Z331" s="145">
        <v>1</v>
      </c>
      <c r="AA331" s="145">
        <v>1</v>
      </c>
      <c r="AB331" s="145">
        <v>4</v>
      </c>
      <c r="AC331" s="145">
        <v>3</v>
      </c>
      <c r="AD331" s="145">
        <v>5</v>
      </c>
      <c r="AE331" s="145">
        <v>3</v>
      </c>
      <c r="AF331" s="145">
        <v>3</v>
      </c>
      <c r="AG331" s="145">
        <v>5</v>
      </c>
      <c r="AH331" s="145">
        <v>5</v>
      </c>
      <c r="AI331" s="145">
        <v>3</v>
      </c>
      <c r="AJ331" s="145">
        <v>3</v>
      </c>
      <c r="AK331" s="145">
        <v>1</v>
      </c>
      <c r="AL331" s="145">
        <v>3</v>
      </c>
      <c r="AM331" s="145">
        <v>3</v>
      </c>
      <c r="AN331" s="145">
        <v>3</v>
      </c>
      <c r="AO331" s="145">
        <v>2</v>
      </c>
      <c r="AP331" s="145">
        <v>2</v>
      </c>
      <c r="AQ331" s="145">
        <v>1</v>
      </c>
      <c r="AR331" s="145">
        <v>81959620864</v>
      </c>
    </row>
    <row r="332" spans="1:44" ht="13.2" x14ac:dyDescent="0.25">
      <c r="A332" s="7">
        <v>332</v>
      </c>
      <c r="B332" s="146">
        <v>43063.733075208336</v>
      </c>
      <c r="C332" s="145" t="s">
        <v>1111</v>
      </c>
      <c r="D332" s="145" t="s">
        <v>145</v>
      </c>
      <c r="E332" s="145" t="s">
        <v>828</v>
      </c>
      <c r="F332" s="145">
        <v>1</v>
      </c>
      <c r="G332" s="145">
        <v>0</v>
      </c>
      <c r="H332" s="145">
        <v>1</v>
      </c>
      <c r="I332" s="145">
        <v>1</v>
      </c>
      <c r="J332" s="145">
        <v>0</v>
      </c>
      <c r="K332" s="145">
        <v>1</v>
      </c>
      <c r="L332" s="145">
        <v>1</v>
      </c>
      <c r="M332" s="145">
        <v>1</v>
      </c>
      <c r="N332" s="145">
        <v>1</v>
      </c>
      <c r="O332" s="145">
        <v>1</v>
      </c>
      <c r="P332" s="145">
        <v>1</v>
      </c>
      <c r="Q332" s="145">
        <v>1</v>
      </c>
      <c r="R332" s="145">
        <v>1</v>
      </c>
      <c r="S332" s="145">
        <v>1</v>
      </c>
      <c r="T332" s="145">
        <v>5</v>
      </c>
      <c r="U332" s="145">
        <v>5</v>
      </c>
      <c r="V332" s="145">
        <v>5</v>
      </c>
      <c r="W332" s="145">
        <v>5</v>
      </c>
      <c r="X332" s="145">
        <v>5</v>
      </c>
      <c r="Y332" s="145">
        <v>5</v>
      </c>
      <c r="Z332" s="145">
        <v>4</v>
      </c>
      <c r="AA332" s="145">
        <v>5</v>
      </c>
      <c r="AB332" s="145">
        <v>5</v>
      </c>
      <c r="AC332" s="145">
        <v>4</v>
      </c>
      <c r="AD332" s="145">
        <v>4</v>
      </c>
      <c r="AE332" s="145">
        <v>5</v>
      </c>
      <c r="AF332" s="145">
        <v>4</v>
      </c>
      <c r="AG332" s="145">
        <v>5</v>
      </c>
      <c r="AH332" s="145">
        <v>5</v>
      </c>
      <c r="AI332" s="145">
        <v>5</v>
      </c>
      <c r="AJ332" s="145">
        <v>4</v>
      </c>
      <c r="AK332" s="145">
        <v>5</v>
      </c>
      <c r="AL332" s="145">
        <v>5</v>
      </c>
      <c r="AM332" s="145">
        <v>5</v>
      </c>
      <c r="AN332" s="145">
        <v>4</v>
      </c>
      <c r="AO332" s="145">
        <v>5</v>
      </c>
      <c r="AP332" s="145">
        <v>5</v>
      </c>
      <c r="AQ332" s="145">
        <v>5</v>
      </c>
      <c r="AR332" s="145">
        <v>81266076118</v>
      </c>
    </row>
    <row r="333" spans="1:44" ht="13.2" x14ac:dyDescent="0.25">
      <c r="A333" s="7">
        <v>333</v>
      </c>
      <c r="B333" s="146">
        <v>43063.84562980324</v>
      </c>
      <c r="C333" s="145" t="s">
        <v>1136</v>
      </c>
      <c r="D333" s="145" t="s">
        <v>145</v>
      </c>
      <c r="E333" s="145" t="s">
        <v>755</v>
      </c>
      <c r="F333" s="145">
        <v>1</v>
      </c>
      <c r="G333" s="145">
        <v>1</v>
      </c>
      <c r="H333" s="145">
        <v>1</v>
      </c>
      <c r="I333" s="145">
        <v>1</v>
      </c>
      <c r="J333" s="145">
        <v>1</v>
      </c>
      <c r="K333" s="145">
        <v>1</v>
      </c>
      <c r="L333" s="145">
        <v>1</v>
      </c>
      <c r="M333" s="145">
        <v>1</v>
      </c>
      <c r="N333" s="145">
        <v>1</v>
      </c>
      <c r="O333" s="145">
        <v>1</v>
      </c>
      <c r="P333" s="145">
        <v>1</v>
      </c>
      <c r="Q333" s="145">
        <v>1</v>
      </c>
      <c r="R333" s="145">
        <v>1</v>
      </c>
      <c r="S333" s="145">
        <v>1</v>
      </c>
      <c r="T333" s="145">
        <v>5</v>
      </c>
      <c r="U333" s="145">
        <v>5</v>
      </c>
      <c r="V333" s="145">
        <v>5</v>
      </c>
      <c r="W333" s="145">
        <v>5</v>
      </c>
      <c r="X333" s="145">
        <v>5</v>
      </c>
      <c r="Y333" s="145">
        <v>5</v>
      </c>
      <c r="Z333" s="145">
        <v>5</v>
      </c>
      <c r="AA333" s="145">
        <v>5</v>
      </c>
      <c r="AB333" s="145">
        <v>5</v>
      </c>
      <c r="AC333" s="145">
        <v>5</v>
      </c>
      <c r="AD333" s="145">
        <v>5</v>
      </c>
      <c r="AE333" s="145">
        <v>5</v>
      </c>
      <c r="AF333" s="145">
        <v>5</v>
      </c>
      <c r="AG333" s="145">
        <v>5</v>
      </c>
      <c r="AH333" s="145">
        <v>5</v>
      </c>
      <c r="AI333" s="145">
        <v>5</v>
      </c>
      <c r="AJ333" s="145">
        <v>5</v>
      </c>
      <c r="AK333" s="145">
        <v>5</v>
      </c>
      <c r="AL333" s="145">
        <v>5</v>
      </c>
      <c r="AM333" s="145">
        <v>5</v>
      </c>
      <c r="AN333" s="145">
        <v>5</v>
      </c>
      <c r="AO333" s="145">
        <v>5</v>
      </c>
      <c r="AP333" s="145">
        <v>5</v>
      </c>
      <c r="AQ333" s="145">
        <v>5</v>
      </c>
      <c r="AR333" s="145" t="s">
        <v>1137</v>
      </c>
    </row>
    <row r="334" spans="1:44" ht="13.2" x14ac:dyDescent="0.25">
      <c r="A334" s="7">
        <v>334</v>
      </c>
      <c r="B334" s="146">
        <v>43063.872166435191</v>
      </c>
      <c r="C334" s="145" t="s">
        <v>1138</v>
      </c>
      <c r="D334" s="145" t="s">
        <v>152</v>
      </c>
      <c r="E334" s="145" t="s">
        <v>828</v>
      </c>
      <c r="F334" s="145">
        <v>1</v>
      </c>
      <c r="G334" s="145">
        <v>0</v>
      </c>
      <c r="H334" s="145">
        <v>1</v>
      </c>
      <c r="I334" s="145">
        <v>1</v>
      </c>
      <c r="J334" s="145">
        <v>0</v>
      </c>
      <c r="K334" s="145">
        <v>1</v>
      </c>
      <c r="L334" s="145">
        <v>0</v>
      </c>
      <c r="M334" s="145">
        <v>0</v>
      </c>
      <c r="N334" s="145">
        <v>0</v>
      </c>
      <c r="O334" s="145">
        <v>1</v>
      </c>
      <c r="P334" s="145">
        <v>0</v>
      </c>
      <c r="Q334" s="145">
        <v>1</v>
      </c>
      <c r="R334" s="145">
        <v>0</v>
      </c>
      <c r="S334" s="145">
        <v>0</v>
      </c>
      <c r="T334" s="145">
        <v>1</v>
      </c>
      <c r="U334" s="145">
        <v>2</v>
      </c>
      <c r="V334" s="145">
        <v>2</v>
      </c>
      <c r="W334" s="145">
        <v>2</v>
      </c>
      <c r="X334" s="145">
        <v>1</v>
      </c>
      <c r="Y334" s="145">
        <v>2</v>
      </c>
      <c r="Z334" s="145">
        <v>2</v>
      </c>
      <c r="AA334" s="145">
        <v>1</v>
      </c>
      <c r="AB334" s="145">
        <v>2</v>
      </c>
      <c r="AC334" s="145">
        <v>2</v>
      </c>
      <c r="AD334" s="145">
        <v>5</v>
      </c>
      <c r="AE334" s="145">
        <v>2</v>
      </c>
      <c r="AF334" s="145">
        <v>3</v>
      </c>
      <c r="AG334" s="145">
        <v>1</v>
      </c>
      <c r="AH334" s="145">
        <v>1</v>
      </c>
      <c r="AI334" s="145">
        <v>2</v>
      </c>
      <c r="AJ334" s="145">
        <v>1</v>
      </c>
      <c r="AK334" s="145">
        <v>3</v>
      </c>
      <c r="AL334" s="145">
        <v>1</v>
      </c>
      <c r="AM334" s="145">
        <v>2</v>
      </c>
      <c r="AN334" s="145">
        <v>1</v>
      </c>
      <c r="AO334" s="145">
        <v>2</v>
      </c>
      <c r="AP334" s="145">
        <v>2</v>
      </c>
      <c r="AQ334" s="145">
        <v>5</v>
      </c>
      <c r="AR334" s="145">
        <v>81558854480</v>
      </c>
    </row>
    <row r="335" spans="1:44" ht="13.2" x14ac:dyDescent="0.25">
      <c r="A335" s="7">
        <v>335</v>
      </c>
      <c r="B335" s="146">
        <v>43063.907689641201</v>
      </c>
      <c r="C335" s="145" t="s">
        <v>1139</v>
      </c>
      <c r="D335" s="145" t="s">
        <v>145</v>
      </c>
      <c r="E335" s="145" t="s">
        <v>828</v>
      </c>
      <c r="F335" s="145">
        <v>1</v>
      </c>
      <c r="G335" s="145">
        <v>1</v>
      </c>
      <c r="H335" s="145">
        <v>1</v>
      </c>
      <c r="I335" s="145">
        <v>1</v>
      </c>
      <c r="J335" s="145">
        <v>0</v>
      </c>
      <c r="K335" s="145">
        <v>1</v>
      </c>
      <c r="L335" s="145">
        <v>1</v>
      </c>
      <c r="M335" s="145">
        <v>1</v>
      </c>
      <c r="N335" s="145">
        <v>0</v>
      </c>
      <c r="O335" s="145">
        <v>0</v>
      </c>
      <c r="P335" s="145">
        <v>1</v>
      </c>
      <c r="Q335" s="145">
        <v>0</v>
      </c>
      <c r="R335" s="145">
        <v>1</v>
      </c>
      <c r="S335" s="145">
        <v>0</v>
      </c>
      <c r="T335" s="145">
        <v>4</v>
      </c>
      <c r="U335" s="145">
        <v>4</v>
      </c>
      <c r="V335" s="145">
        <v>5</v>
      </c>
      <c r="W335" s="145">
        <v>4</v>
      </c>
      <c r="X335" s="145">
        <v>4</v>
      </c>
      <c r="Y335" s="145">
        <v>4</v>
      </c>
      <c r="Z335" s="145">
        <v>5</v>
      </c>
      <c r="AA335" s="145">
        <v>4</v>
      </c>
      <c r="AB335" s="145">
        <v>4</v>
      </c>
      <c r="AC335" s="145">
        <v>5</v>
      </c>
      <c r="AD335" s="145">
        <v>5</v>
      </c>
      <c r="AE335" s="145">
        <v>5</v>
      </c>
      <c r="AF335" s="145">
        <v>4</v>
      </c>
      <c r="AG335" s="145">
        <v>4</v>
      </c>
      <c r="AH335" s="145">
        <v>4</v>
      </c>
      <c r="AI335" s="145">
        <v>5</v>
      </c>
      <c r="AJ335" s="145">
        <v>4</v>
      </c>
      <c r="AK335" s="145">
        <v>5</v>
      </c>
      <c r="AL335" s="145">
        <v>4</v>
      </c>
      <c r="AM335" s="145">
        <v>5</v>
      </c>
      <c r="AN335" s="145">
        <v>5</v>
      </c>
      <c r="AO335" s="145">
        <v>5</v>
      </c>
      <c r="AP335" s="145">
        <v>4</v>
      </c>
      <c r="AQ335" s="145">
        <v>5</v>
      </c>
      <c r="AR335" s="145" t="s">
        <v>1140</v>
      </c>
    </row>
    <row r="336" spans="1:44" ht="13.2" x14ac:dyDescent="0.25">
      <c r="A336" s="7">
        <v>336</v>
      </c>
      <c r="B336" s="146">
        <v>43064.435180613422</v>
      </c>
      <c r="D336" s="145" t="s">
        <v>145</v>
      </c>
      <c r="E336" s="145" t="s">
        <v>755</v>
      </c>
      <c r="F336" s="145">
        <v>1</v>
      </c>
      <c r="G336" s="145">
        <v>1</v>
      </c>
      <c r="H336" s="145">
        <v>0</v>
      </c>
      <c r="I336" s="145">
        <v>1</v>
      </c>
      <c r="J336" s="145">
        <v>1</v>
      </c>
      <c r="K336" s="145">
        <v>1</v>
      </c>
      <c r="L336" s="145">
        <v>1</v>
      </c>
      <c r="M336" s="145">
        <v>1</v>
      </c>
      <c r="N336" s="145">
        <v>1</v>
      </c>
      <c r="O336" s="145">
        <v>1</v>
      </c>
      <c r="P336" s="145">
        <v>1</v>
      </c>
      <c r="Q336" s="145">
        <v>1</v>
      </c>
      <c r="R336" s="145">
        <v>1</v>
      </c>
      <c r="S336" s="145">
        <v>0</v>
      </c>
      <c r="T336" s="145">
        <v>4</v>
      </c>
      <c r="U336" s="145">
        <v>4</v>
      </c>
      <c r="V336" s="145">
        <v>4</v>
      </c>
      <c r="W336" s="145">
        <v>5</v>
      </c>
      <c r="X336" s="145">
        <v>5</v>
      </c>
      <c r="Y336" s="145">
        <v>4</v>
      </c>
      <c r="Z336" s="145">
        <v>4</v>
      </c>
      <c r="AA336" s="145">
        <v>4</v>
      </c>
      <c r="AB336" s="145">
        <v>3</v>
      </c>
      <c r="AC336" s="145">
        <v>5</v>
      </c>
      <c r="AD336" s="145">
        <v>5</v>
      </c>
      <c r="AE336" s="145">
        <v>5</v>
      </c>
      <c r="AF336" s="145">
        <v>4</v>
      </c>
      <c r="AG336" s="145">
        <v>4</v>
      </c>
      <c r="AH336" s="145">
        <v>4</v>
      </c>
      <c r="AI336" s="145">
        <v>4</v>
      </c>
      <c r="AJ336" s="145">
        <v>4</v>
      </c>
      <c r="AK336" s="145">
        <v>4</v>
      </c>
      <c r="AL336" s="145">
        <v>4</v>
      </c>
      <c r="AM336" s="145">
        <v>4</v>
      </c>
      <c r="AN336" s="145">
        <v>4</v>
      </c>
      <c r="AO336" s="145">
        <v>4</v>
      </c>
      <c r="AP336" s="145">
        <v>4</v>
      </c>
      <c r="AQ336" s="145">
        <v>5</v>
      </c>
      <c r="AR336" s="145" t="s">
        <v>1141</v>
      </c>
    </row>
    <row r="337" spans="1:44" ht="13.2" x14ac:dyDescent="0.25">
      <c r="A337" s="7">
        <v>337</v>
      </c>
      <c r="B337" s="146">
        <v>43064.483375844909</v>
      </c>
      <c r="C337" s="145" t="s">
        <v>1142</v>
      </c>
      <c r="D337" s="145" t="s">
        <v>145</v>
      </c>
      <c r="E337" s="145" t="s">
        <v>755</v>
      </c>
      <c r="F337" s="145">
        <v>1</v>
      </c>
      <c r="G337" s="145">
        <v>1</v>
      </c>
      <c r="H337" s="145">
        <v>0</v>
      </c>
      <c r="I337" s="145">
        <v>1</v>
      </c>
      <c r="J337" s="145">
        <v>1</v>
      </c>
      <c r="K337" s="145">
        <v>1</v>
      </c>
      <c r="L337" s="145">
        <v>1</v>
      </c>
      <c r="M337" s="145">
        <v>1</v>
      </c>
      <c r="N337" s="145">
        <v>0</v>
      </c>
      <c r="O337" s="145">
        <v>1</v>
      </c>
      <c r="P337" s="145">
        <v>0</v>
      </c>
      <c r="Q337" s="145">
        <v>1</v>
      </c>
      <c r="R337" s="145">
        <v>1</v>
      </c>
      <c r="S337" s="145">
        <v>0</v>
      </c>
      <c r="T337" s="145">
        <v>3</v>
      </c>
      <c r="U337" s="145">
        <v>3</v>
      </c>
      <c r="V337" s="145">
        <v>4</v>
      </c>
      <c r="W337" s="145">
        <v>3</v>
      </c>
      <c r="X337" s="145">
        <v>3</v>
      </c>
      <c r="Y337" s="145">
        <v>4</v>
      </c>
      <c r="Z337" s="145">
        <v>4</v>
      </c>
      <c r="AA337" s="145">
        <v>2</v>
      </c>
      <c r="AB337" s="145">
        <v>4</v>
      </c>
      <c r="AC337" s="145">
        <v>4</v>
      </c>
      <c r="AD337" s="145">
        <v>4</v>
      </c>
      <c r="AE337" s="145">
        <v>4</v>
      </c>
      <c r="AF337" s="145">
        <v>3</v>
      </c>
      <c r="AG337" s="145">
        <v>3</v>
      </c>
      <c r="AH337" s="145">
        <v>4</v>
      </c>
      <c r="AI337" s="145">
        <v>4</v>
      </c>
      <c r="AJ337" s="145">
        <v>3</v>
      </c>
      <c r="AK337" s="145">
        <v>4</v>
      </c>
      <c r="AL337" s="145">
        <v>3</v>
      </c>
      <c r="AM337" s="145">
        <v>4</v>
      </c>
      <c r="AN337" s="145">
        <v>4</v>
      </c>
      <c r="AO337" s="145">
        <v>4</v>
      </c>
      <c r="AP337" s="145">
        <v>3</v>
      </c>
      <c r="AQ337" s="145">
        <v>4</v>
      </c>
      <c r="AR337" s="145" t="s">
        <v>1143</v>
      </c>
    </row>
    <row r="338" spans="1:44" ht="13.2" x14ac:dyDescent="0.25">
      <c r="A338" s="7">
        <v>338</v>
      </c>
      <c r="B338" s="146">
        <v>43064.570645509259</v>
      </c>
      <c r="C338" s="145" t="s">
        <v>1144</v>
      </c>
      <c r="D338" s="145" t="s">
        <v>152</v>
      </c>
      <c r="E338" s="145" t="s">
        <v>776</v>
      </c>
      <c r="F338" s="145">
        <v>1</v>
      </c>
      <c r="G338" s="145">
        <v>1</v>
      </c>
      <c r="H338" s="145">
        <v>0</v>
      </c>
      <c r="I338" s="145">
        <v>1</v>
      </c>
      <c r="J338" s="145">
        <v>1</v>
      </c>
      <c r="K338" s="145">
        <v>1</v>
      </c>
      <c r="L338" s="145">
        <v>1</v>
      </c>
      <c r="M338" s="145">
        <v>1</v>
      </c>
      <c r="N338" s="145">
        <v>0</v>
      </c>
      <c r="O338" s="145">
        <v>1</v>
      </c>
      <c r="P338" s="145">
        <v>1</v>
      </c>
      <c r="Q338" s="145">
        <v>1</v>
      </c>
      <c r="R338" s="145">
        <v>1</v>
      </c>
      <c r="S338" s="145">
        <v>0</v>
      </c>
      <c r="T338" s="145">
        <v>3</v>
      </c>
      <c r="U338" s="145">
        <v>5</v>
      </c>
      <c r="V338" s="145">
        <v>4</v>
      </c>
      <c r="W338" s="145">
        <v>4</v>
      </c>
      <c r="X338" s="145">
        <v>4</v>
      </c>
      <c r="Y338" s="145">
        <v>3</v>
      </c>
      <c r="Z338" s="145">
        <v>3</v>
      </c>
      <c r="AA338" s="145">
        <v>2</v>
      </c>
      <c r="AB338" s="145">
        <v>3</v>
      </c>
      <c r="AC338" s="145">
        <v>3</v>
      </c>
      <c r="AD338" s="145">
        <v>3</v>
      </c>
      <c r="AE338" s="145">
        <v>4</v>
      </c>
      <c r="AF338" s="145">
        <v>3</v>
      </c>
      <c r="AG338" s="145">
        <v>5</v>
      </c>
      <c r="AH338" s="145">
        <v>5</v>
      </c>
      <c r="AI338" s="145">
        <v>5</v>
      </c>
      <c r="AJ338" s="145">
        <v>3</v>
      </c>
      <c r="AK338" s="145">
        <v>5</v>
      </c>
      <c r="AL338" s="145">
        <v>5</v>
      </c>
      <c r="AM338" s="145">
        <v>5</v>
      </c>
      <c r="AN338" s="145">
        <v>4</v>
      </c>
      <c r="AO338" s="145">
        <v>4</v>
      </c>
      <c r="AP338" s="145">
        <v>4</v>
      </c>
      <c r="AQ338" s="145">
        <v>4</v>
      </c>
      <c r="AR338" s="145" t="s">
        <v>1145</v>
      </c>
    </row>
    <row r="339" spans="1:44" ht="13.2" x14ac:dyDescent="0.25">
      <c r="A339" s="7">
        <v>339</v>
      </c>
      <c r="B339" s="146">
        <v>43064.631650729163</v>
      </c>
      <c r="C339" s="145" t="s">
        <v>1146</v>
      </c>
      <c r="D339" s="145" t="s">
        <v>145</v>
      </c>
      <c r="E339" s="145" t="s">
        <v>828</v>
      </c>
      <c r="F339" s="145">
        <v>1</v>
      </c>
      <c r="G339" s="145">
        <v>1</v>
      </c>
      <c r="H339" s="145">
        <v>1</v>
      </c>
      <c r="I339" s="145">
        <v>1</v>
      </c>
      <c r="J339" s="145">
        <v>1</v>
      </c>
      <c r="K339" s="145">
        <v>1</v>
      </c>
      <c r="L339" s="145">
        <v>1</v>
      </c>
      <c r="M339" s="145">
        <v>1</v>
      </c>
      <c r="N339" s="145">
        <v>1</v>
      </c>
      <c r="O339" s="145">
        <v>1</v>
      </c>
      <c r="P339" s="145">
        <v>1</v>
      </c>
      <c r="Q339" s="145">
        <v>1</v>
      </c>
      <c r="R339" s="145">
        <v>1</v>
      </c>
      <c r="S339" s="145">
        <v>1</v>
      </c>
      <c r="T339" s="145">
        <v>3</v>
      </c>
      <c r="U339" s="145">
        <v>4</v>
      </c>
      <c r="V339" s="145">
        <v>4</v>
      </c>
      <c r="W339" s="145">
        <v>4</v>
      </c>
      <c r="X339" s="145">
        <v>3</v>
      </c>
      <c r="Y339" s="145">
        <v>4</v>
      </c>
      <c r="Z339" s="145">
        <v>3</v>
      </c>
      <c r="AA339" s="145">
        <v>3</v>
      </c>
      <c r="AB339" s="145">
        <v>4</v>
      </c>
      <c r="AC339" s="145">
        <v>4</v>
      </c>
      <c r="AD339" s="145">
        <v>4</v>
      </c>
      <c r="AE339" s="145">
        <v>4</v>
      </c>
      <c r="AF339" s="145">
        <v>4</v>
      </c>
      <c r="AG339" s="145">
        <v>4</v>
      </c>
      <c r="AH339" s="145">
        <v>4</v>
      </c>
      <c r="AI339" s="145">
        <v>4</v>
      </c>
      <c r="AJ339" s="145">
        <v>4</v>
      </c>
      <c r="AK339" s="145">
        <v>4</v>
      </c>
      <c r="AL339" s="145">
        <v>4</v>
      </c>
      <c r="AM339" s="145">
        <v>3</v>
      </c>
      <c r="AN339" s="145">
        <v>3</v>
      </c>
      <c r="AO339" s="145">
        <v>4</v>
      </c>
      <c r="AP339" s="145">
        <v>4</v>
      </c>
      <c r="AQ339" s="145">
        <v>4</v>
      </c>
      <c r="AR339" s="145" t="s">
        <v>1147</v>
      </c>
    </row>
    <row r="340" spans="1:44" ht="13.2" x14ac:dyDescent="0.25">
      <c r="A340" s="7">
        <v>340</v>
      </c>
      <c r="B340" s="146">
        <v>43064.803417615738</v>
      </c>
      <c r="C340" s="145" t="s">
        <v>1148</v>
      </c>
      <c r="D340" s="145" t="s">
        <v>145</v>
      </c>
      <c r="E340" s="145" t="s">
        <v>755</v>
      </c>
      <c r="F340" s="145">
        <v>1</v>
      </c>
      <c r="G340" s="145">
        <v>1</v>
      </c>
      <c r="H340" s="145">
        <v>0</v>
      </c>
      <c r="I340" s="145">
        <v>1</v>
      </c>
      <c r="J340" s="145">
        <v>1</v>
      </c>
      <c r="K340" s="145">
        <v>1</v>
      </c>
      <c r="L340" s="145">
        <v>1</v>
      </c>
      <c r="M340" s="145">
        <v>1</v>
      </c>
      <c r="N340" s="145">
        <v>1</v>
      </c>
      <c r="O340" s="145">
        <v>0</v>
      </c>
      <c r="P340" s="145">
        <v>0</v>
      </c>
      <c r="Q340" s="145">
        <v>1</v>
      </c>
      <c r="R340" s="145">
        <v>1</v>
      </c>
      <c r="S340" s="145">
        <v>0</v>
      </c>
      <c r="T340" s="145">
        <v>3</v>
      </c>
      <c r="U340" s="145">
        <v>4</v>
      </c>
      <c r="V340" s="145">
        <v>3</v>
      </c>
      <c r="W340" s="145">
        <v>3</v>
      </c>
      <c r="X340" s="145">
        <v>3</v>
      </c>
      <c r="Y340" s="145">
        <v>4</v>
      </c>
      <c r="Z340" s="145">
        <v>3</v>
      </c>
      <c r="AA340" s="145">
        <v>3</v>
      </c>
      <c r="AB340" s="145">
        <v>2</v>
      </c>
      <c r="AC340" s="145">
        <v>4</v>
      </c>
      <c r="AD340" s="145">
        <v>4</v>
      </c>
      <c r="AE340" s="145">
        <v>4</v>
      </c>
      <c r="AF340" s="145">
        <v>3</v>
      </c>
      <c r="AG340" s="145">
        <v>4</v>
      </c>
      <c r="AH340" s="145">
        <v>4</v>
      </c>
      <c r="AI340" s="145">
        <v>3</v>
      </c>
      <c r="AJ340" s="145">
        <v>2</v>
      </c>
      <c r="AK340" s="145">
        <v>4</v>
      </c>
      <c r="AL340" s="145">
        <v>2</v>
      </c>
      <c r="AM340" s="145">
        <v>3</v>
      </c>
      <c r="AN340" s="145">
        <v>3</v>
      </c>
      <c r="AO340" s="145">
        <v>4</v>
      </c>
      <c r="AP340" s="145">
        <v>4</v>
      </c>
      <c r="AQ340" s="145">
        <v>4</v>
      </c>
      <c r="AR340" s="145">
        <v>81222110739</v>
      </c>
    </row>
    <row r="341" spans="1:44" ht="13.2" x14ac:dyDescent="0.25">
      <c r="A341" s="7">
        <v>341</v>
      </c>
      <c r="B341" s="146">
        <v>43065.035950289355</v>
      </c>
      <c r="C341" s="145" t="s">
        <v>1149</v>
      </c>
      <c r="D341" s="145" t="s">
        <v>145</v>
      </c>
      <c r="E341" s="145" t="s">
        <v>755</v>
      </c>
      <c r="F341" s="145">
        <v>1</v>
      </c>
      <c r="G341" s="145">
        <v>0</v>
      </c>
      <c r="H341" s="145">
        <v>0</v>
      </c>
      <c r="I341" s="145">
        <v>1</v>
      </c>
      <c r="J341" s="145">
        <v>0</v>
      </c>
      <c r="K341" s="145">
        <v>0</v>
      </c>
      <c r="L341" s="145">
        <v>1</v>
      </c>
      <c r="M341" s="145">
        <v>0</v>
      </c>
      <c r="N341" s="145">
        <v>0</v>
      </c>
      <c r="O341" s="145">
        <v>0</v>
      </c>
      <c r="P341" s="145">
        <v>0</v>
      </c>
      <c r="Q341" s="145">
        <v>1</v>
      </c>
      <c r="R341" s="145">
        <v>1</v>
      </c>
      <c r="S341" s="145">
        <v>0</v>
      </c>
      <c r="T341" s="145">
        <v>2</v>
      </c>
      <c r="U341" s="145">
        <v>4</v>
      </c>
      <c r="V341" s="145">
        <v>4</v>
      </c>
      <c r="W341" s="145">
        <v>3</v>
      </c>
      <c r="X341" s="145">
        <v>1</v>
      </c>
      <c r="Y341" s="145">
        <v>4</v>
      </c>
      <c r="Z341" s="145">
        <v>3</v>
      </c>
      <c r="AA341" s="145">
        <v>2</v>
      </c>
      <c r="AB341" s="145">
        <v>2</v>
      </c>
      <c r="AC341" s="145">
        <v>2</v>
      </c>
      <c r="AD341" s="145">
        <v>3</v>
      </c>
      <c r="AE341" s="145">
        <v>4</v>
      </c>
      <c r="AF341" s="145">
        <v>2</v>
      </c>
      <c r="AG341" s="145">
        <v>4</v>
      </c>
      <c r="AH341" s="145">
        <v>3</v>
      </c>
      <c r="AI341" s="145">
        <v>5</v>
      </c>
      <c r="AJ341" s="145">
        <v>4</v>
      </c>
      <c r="AK341" s="145">
        <v>3</v>
      </c>
      <c r="AL341" s="145">
        <v>3</v>
      </c>
      <c r="AM341" s="145">
        <v>3</v>
      </c>
      <c r="AN341" s="145">
        <v>3</v>
      </c>
      <c r="AO341" s="145">
        <v>3</v>
      </c>
      <c r="AP341" s="145">
        <v>3</v>
      </c>
      <c r="AQ341" s="145">
        <v>4</v>
      </c>
      <c r="AR341" s="145">
        <v>85382423467</v>
      </c>
    </row>
    <row r="342" spans="1:44" ht="13.2" x14ac:dyDescent="0.25">
      <c r="A342" s="7">
        <v>342</v>
      </c>
      <c r="B342" s="146">
        <v>43065.419150752314</v>
      </c>
      <c r="C342" s="145" t="s">
        <v>1150</v>
      </c>
      <c r="D342" s="145" t="s">
        <v>145</v>
      </c>
      <c r="E342" s="145" t="s">
        <v>755</v>
      </c>
      <c r="F342" s="145">
        <v>1</v>
      </c>
      <c r="G342" s="145">
        <v>1</v>
      </c>
      <c r="H342" s="145">
        <v>0</v>
      </c>
      <c r="I342" s="145">
        <v>1</v>
      </c>
      <c r="J342" s="145">
        <v>1</v>
      </c>
      <c r="K342" s="145">
        <v>1</v>
      </c>
      <c r="L342" s="145">
        <v>1</v>
      </c>
      <c r="M342" s="145">
        <v>1</v>
      </c>
      <c r="N342" s="145">
        <v>0</v>
      </c>
      <c r="O342" s="145">
        <v>0</v>
      </c>
      <c r="P342" s="145">
        <v>1</v>
      </c>
      <c r="Q342" s="145">
        <v>1</v>
      </c>
      <c r="R342" s="145">
        <v>1</v>
      </c>
      <c r="S342" s="145">
        <v>0</v>
      </c>
      <c r="T342" s="145">
        <v>1</v>
      </c>
      <c r="U342" s="145">
        <v>4</v>
      </c>
      <c r="V342" s="145">
        <v>3</v>
      </c>
      <c r="W342" s="145">
        <v>4</v>
      </c>
      <c r="X342" s="145">
        <v>2</v>
      </c>
      <c r="Y342" s="145">
        <v>3</v>
      </c>
      <c r="Z342" s="145">
        <v>2</v>
      </c>
      <c r="AA342" s="145">
        <v>5</v>
      </c>
      <c r="AB342" s="145">
        <v>4</v>
      </c>
      <c r="AC342" s="145">
        <v>3</v>
      </c>
      <c r="AD342" s="145">
        <v>5</v>
      </c>
      <c r="AE342" s="145">
        <v>5</v>
      </c>
      <c r="AF342" s="145">
        <v>3</v>
      </c>
      <c r="AG342" s="145">
        <v>5</v>
      </c>
      <c r="AH342" s="145">
        <v>5</v>
      </c>
      <c r="AI342" s="145">
        <v>3</v>
      </c>
      <c r="AJ342" s="145">
        <v>4</v>
      </c>
      <c r="AK342" s="145">
        <v>1</v>
      </c>
      <c r="AL342" s="145">
        <v>1</v>
      </c>
      <c r="AM342" s="145">
        <v>1</v>
      </c>
      <c r="AN342" s="145">
        <v>1</v>
      </c>
      <c r="AO342" s="145">
        <v>1</v>
      </c>
      <c r="AP342" s="145">
        <v>5</v>
      </c>
      <c r="AQ342" s="145">
        <v>5</v>
      </c>
      <c r="AR342" s="145" t="s">
        <v>1151</v>
      </c>
    </row>
    <row r="343" spans="1:44" ht="13.2" x14ac:dyDescent="0.25">
      <c r="A343" s="7">
        <v>343</v>
      </c>
      <c r="B343" s="146">
        <v>43065.943754479165</v>
      </c>
      <c r="C343" s="145" t="s">
        <v>1152</v>
      </c>
      <c r="D343" s="145" t="s">
        <v>145</v>
      </c>
      <c r="E343" s="145" t="s">
        <v>755</v>
      </c>
      <c r="F343" s="145">
        <v>1</v>
      </c>
      <c r="G343" s="145">
        <v>1</v>
      </c>
      <c r="H343" s="145">
        <v>0</v>
      </c>
      <c r="I343" s="145">
        <v>1</v>
      </c>
      <c r="J343" s="145">
        <v>0</v>
      </c>
      <c r="K343" s="145">
        <v>1</v>
      </c>
      <c r="L343" s="145">
        <v>1</v>
      </c>
      <c r="M343" s="145">
        <v>1</v>
      </c>
      <c r="N343" s="145">
        <v>1</v>
      </c>
      <c r="O343" s="145">
        <v>0</v>
      </c>
      <c r="P343" s="145">
        <v>0</v>
      </c>
      <c r="Q343" s="145">
        <v>1</v>
      </c>
      <c r="R343" s="145">
        <v>1</v>
      </c>
      <c r="S343" s="145">
        <v>0</v>
      </c>
      <c r="T343" s="145">
        <v>3</v>
      </c>
      <c r="U343" s="145">
        <v>2</v>
      </c>
      <c r="V343" s="145">
        <v>5</v>
      </c>
      <c r="W343" s="145">
        <v>2</v>
      </c>
      <c r="X343" s="145">
        <v>3</v>
      </c>
      <c r="Y343" s="145">
        <v>3</v>
      </c>
      <c r="Z343" s="145">
        <v>2</v>
      </c>
      <c r="AA343" s="145">
        <v>2</v>
      </c>
      <c r="AB343" s="145">
        <v>3</v>
      </c>
      <c r="AC343" s="145">
        <v>4</v>
      </c>
      <c r="AD343" s="145">
        <v>4</v>
      </c>
      <c r="AE343" s="145">
        <v>4</v>
      </c>
      <c r="AF343" s="145">
        <v>3</v>
      </c>
      <c r="AG343" s="145">
        <v>4</v>
      </c>
      <c r="AH343" s="145">
        <v>3</v>
      </c>
      <c r="AI343" s="145">
        <v>4</v>
      </c>
      <c r="AJ343" s="145">
        <v>2</v>
      </c>
      <c r="AK343" s="145">
        <v>4</v>
      </c>
      <c r="AL343" s="145">
        <v>4</v>
      </c>
      <c r="AM343" s="145">
        <v>4</v>
      </c>
      <c r="AN343" s="145">
        <v>4</v>
      </c>
      <c r="AO343" s="145">
        <v>3</v>
      </c>
      <c r="AP343" s="145">
        <v>3</v>
      </c>
      <c r="AQ343" s="145">
        <v>3</v>
      </c>
      <c r="AR343" s="145">
        <v>81958211329</v>
      </c>
    </row>
    <row r="344" spans="1:44" ht="15.75" customHeight="1" x14ac:dyDescent="0.25">
      <c r="A344" s="7">
        <v>344</v>
      </c>
      <c r="B344" s="7">
        <f>COUNTA(B2:B343)</f>
        <v>342</v>
      </c>
      <c r="F344" s="7">
        <f>SUM(F2:F343)</f>
        <v>338</v>
      </c>
      <c r="G344" s="7">
        <f t="shared" ref="G344:S344" si="0">SUM(G2:G343)</f>
        <v>308</v>
      </c>
      <c r="H344" s="7">
        <f t="shared" si="0"/>
        <v>143</v>
      </c>
      <c r="I344" s="7">
        <f t="shared" si="0"/>
        <v>338</v>
      </c>
      <c r="J344" s="7">
        <f t="shared" si="0"/>
        <v>293</v>
      </c>
      <c r="K344" s="7">
        <f t="shared" si="0"/>
        <v>310</v>
      </c>
      <c r="L344" s="7">
        <f t="shared" si="0"/>
        <v>257</v>
      </c>
      <c r="M344" s="7">
        <f t="shared" si="0"/>
        <v>287</v>
      </c>
      <c r="N344" s="7">
        <f t="shared" si="0"/>
        <v>256</v>
      </c>
      <c r="O344" s="7">
        <f t="shared" si="0"/>
        <v>152</v>
      </c>
      <c r="P344" s="7">
        <f t="shared" si="0"/>
        <v>222</v>
      </c>
      <c r="Q344" s="7">
        <f t="shared" si="0"/>
        <v>279</v>
      </c>
      <c r="R344" s="7">
        <f t="shared" si="0"/>
        <v>271</v>
      </c>
      <c r="S344" s="7">
        <f t="shared" si="0"/>
        <v>62</v>
      </c>
      <c r="T344" s="7">
        <f>AVERAGE(T2:T343)</f>
        <v>3.0847953216374271</v>
      </c>
      <c r="U344" s="7">
        <f t="shared" ref="U344:AQ344" si="1">AVERAGE(U2:U343)</f>
        <v>3.634502923976608</v>
      </c>
      <c r="V344" s="7">
        <f t="shared" si="1"/>
        <v>4.1491228070175437</v>
      </c>
      <c r="W344" s="7">
        <f t="shared" si="1"/>
        <v>3.6959064327485378</v>
      </c>
      <c r="X344" s="7">
        <f t="shared" si="1"/>
        <v>3.1666666666666665</v>
      </c>
      <c r="Y344" s="7">
        <f t="shared" si="1"/>
        <v>3.564327485380117</v>
      </c>
      <c r="Z344" s="7">
        <f t="shared" si="1"/>
        <v>3.3216374269005846</v>
      </c>
      <c r="AA344" s="7">
        <f t="shared" si="1"/>
        <v>3.0877192982456139</v>
      </c>
      <c r="AB344" s="7">
        <f t="shared" si="1"/>
        <v>3.5730994152046782</v>
      </c>
      <c r="AC344" s="7">
        <f t="shared" si="1"/>
        <v>3.6491228070175437</v>
      </c>
      <c r="AD344" s="7">
        <f t="shared" si="1"/>
        <v>4.166666666666667</v>
      </c>
      <c r="AE344" s="7">
        <f t="shared" si="1"/>
        <v>4.2660818713450288</v>
      </c>
      <c r="AF344" s="7">
        <f t="shared" si="1"/>
        <v>3.3859649122807016</v>
      </c>
      <c r="AG344" s="7">
        <f t="shared" si="1"/>
        <v>3.9415204678362574</v>
      </c>
      <c r="AH344" s="7">
        <f t="shared" si="1"/>
        <v>3.9239766081871346</v>
      </c>
      <c r="AI344" s="7">
        <f t="shared" si="1"/>
        <v>4.1608187134502925</v>
      </c>
      <c r="AJ344" s="7">
        <f t="shared" si="1"/>
        <v>3.5321637426900585</v>
      </c>
      <c r="AK344" s="7">
        <f t="shared" si="1"/>
        <v>3.7514619883040936</v>
      </c>
      <c r="AL344" s="7">
        <f t="shared" si="1"/>
        <v>3.3333333333333335</v>
      </c>
      <c r="AM344" s="7">
        <f t="shared" si="1"/>
        <v>3.5204678362573101</v>
      </c>
      <c r="AN344" s="7">
        <f t="shared" si="1"/>
        <v>3.3479532163742691</v>
      </c>
      <c r="AO344" s="7">
        <f t="shared" si="1"/>
        <v>3.5526315789473686</v>
      </c>
      <c r="AP344" s="7">
        <f t="shared" si="1"/>
        <v>3.4385964912280702</v>
      </c>
      <c r="AQ344" s="7">
        <f t="shared" si="1"/>
        <v>3.8742690058479532</v>
      </c>
      <c r="AR344" s="7" t="e">
        <f>AVERAGE(#REF!)</f>
        <v>#REF!</v>
      </c>
    </row>
    <row r="345" spans="1:44" ht="15.75" customHeight="1" x14ac:dyDescent="0.3">
      <c r="A345" s="7">
        <v>345</v>
      </c>
      <c r="F345" s="147">
        <f>F344/$B$344</f>
        <v>0.98830409356725146</v>
      </c>
      <c r="G345" s="147">
        <f t="shared" ref="G345:S345" si="2">G344/$B$344</f>
        <v>0.90058479532163738</v>
      </c>
      <c r="H345" s="147">
        <f t="shared" si="2"/>
        <v>0.41812865497076024</v>
      </c>
      <c r="I345" s="147">
        <f t="shared" si="2"/>
        <v>0.98830409356725146</v>
      </c>
      <c r="J345" s="147">
        <f t="shared" si="2"/>
        <v>0.85672514619883045</v>
      </c>
      <c r="K345" s="147">
        <f t="shared" si="2"/>
        <v>0.9064327485380117</v>
      </c>
      <c r="L345" s="147">
        <f t="shared" si="2"/>
        <v>0.75146198830409361</v>
      </c>
      <c r="M345" s="147">
        <f t="shared" si="2"/>
        <v>0.83918128654970758</v>
      </c>
      <c r="N345" s="147">
        <f t="shared" si="2"/>
        <v>0.74853801169590639</v>
      </c>
      <c r="O345" s="147">
        <f t="shared" si="2"/>
        <v>0.44444444444444442</v>
      </c>
      <c r="P345" s="147">
        <f t="shared" si="2"/>
        <v>0.64912280701754388</v>
      </c>
      <c r="Q345" s="147">
        <f t="shared" si="2"/>
        <v>0.81578947368421051</v>
      </c>
      <c r="R345" s="147">
        <f t="shared" si="2"/>
        <v>0.79239766081871343</v>
      </c>
      <c r="S345" s="147">
        <f t="shared" si="2"/>
        <v>0.18128654970760233</v>
      </c>
    </row>
    <row r="346" spans="1:44" ht="15.75" customHeight="1" x14ac:dyDescent="0.3">
      <c r="A346" s="7">
        <v>346</v>
      </c>
      <c r="B346" s="7">
        <f>COUNTIF(D:D, C346)</f>
        <v>202</v>
      </c>
      <c r="C346" s="145" t="s">
        <v>145</v>
      </c>
      <c r="E346" s="148">
        <f>202/342</f>
        <v>0.59064327485380119</v>
      </c>
    </row>
    <row r="347" spans="1:44" ht="15.75" customHeight="1" x14ac:dyDescent="0.3">
      <c r="A347" s="7">
        <v>347</v>
      </c>
      <c r="B347" s="7">
        <f>COUNTIF(D:D, C347)</f>
        <v>140</v>
      </c>
      <c r="C347" s="145" t="s">
        <v>152</v>
      </c>
      <c r="E347" s="148">
        <f>140/342</f>
        <v>0.40935672514619881</v>
      </c>
    </row>
    <row r="348" spans="1:44" ht="15.75" customHeight="1" x14ac:dyDescent="0.25">
      <c r="A348" s="7">
        <v>348</v>
      </c>
      <c r="F348" s="7">
        <v>335</v>
      </c>
      <c r="G348" s="7">
        <v>294</v>
      </c>
      <c r="H348" s="7">
        <v>112</v>
      </c>
      <c r="I348" s="7">
        <v>245</v>
      </c>
      <c r="J348" s="7">
        <v>269</v>
      </c>
      <c r="K348" s="7">
        <v>311</v>
      </c>
      <c r="L348" s="7">
        <v>228</v>
      </c>
      <c r="M348" s="7">
        <v>274</v>
      </c>
      <c r="N348" s="7">
        <v>228</v>
      </c>
      <c r="O348" s="7">
        <v>136</v>
      </c>
      <c r="P348" s="7">
        <v>202</v>
      </c>
      <c r="Q348" s="7">
        <v>261</v>
      </c>
      <c r="R348" s="7">
        <v>247</v>
      </c>
      <c r="S348" s="7">
        <v>47</v>
      </c>
    </row>
    <row r="349" spans="1:44" ht="15.75" customHeight="1" x14ac:dyDescent="0.25">
      <c r="A349" s="7">
        <v>349</v>
      </c>
      <c r="C349" s="145" t="s">
        <v>705</v>
      </c>
      <c r="D349" s="7">
        <f t="shared" ref="D349:D358" si="3">COUNTIF(E:E,C349)</f>
        <v>80</v>
      </c>
      <c r="F349" s="7">
        <v>0.98820058997050142</v>
      </c>
      <c r="G349" s="7">
        <v>0.86725663716814161</v>
      </c>
      <c r="H349" s="7">
        <v>0.3303834808259587</v>
      </c>
      <c r="I349" s="7">
        <v>0.72271386430678464</v>
      </c>
      <c r="J349" s="7">
        <v>0.79351032448377579</v>
      </c>
      <c r="K349" s="7">
        <v>0.91740412979351027</v>
      </c>
      <c r="L349" s="7">
        <v>0.67256637168141598</v>
      </c>
      <c r="M349" s="7">
        <v>0.80825958702064893</v>
      </c>
      <c r="N349" s="7">
        <v>0.67256637168141598</v>
      </c>
      <c r="O349" s="7">
        <v>0.40117994100294985</v>
      </c>
      <c r="P349" s="7">
        <v>0.59587020648967548</v>
      </c>
      <c r="Q349" s="7">
        <v>0.76991150442477874</v>
      </c>
      <c r="R349" s="7">
        <v>0.72861356932153387</v>
      </c>
      <c r="S349" s="7">
        <v>0.13864306784660768</v>
      </c>
    </row>
    <row r="350" spans="1:44" ht="15.75" customHeight="1" x14ac:dyDescent="0.25">
      <c r="A350" s="7">
        <v>350</v>
      </c>
      <c r="C350" s="145" t="s">
        <v>749</v>
      </c>
      <c r="D350" s="7">
        <f t="shared" si="3"/>
        <v>7</v>
      </c>
    </row>
    <row r="351" spans="1:44" ht="15.75" customHeight="1" x14ac:dyDescent="0.25">
      <c r="A351" s="7">
        <v>351</v>
      </c>
      <c r="C351" s="145" t="s">
        <v>776</v>
      </c>
      <c r="D351" s="7">
        <f t="shared" si="3"/>
        <v>88</v>
      </c>
    </row>
    <row r="352" spans="1:44" ht="15.75" customHeight="1" x14ac:dyDescent="0.25">
      <c r="A352" s="7">
        <v>352</v>
      </c>
      <c r="C352" s="145" t="s">
        <v>770</v>
      </c>
      <c r="D352" s="7">
        <f t="shared" si="3"/>
        <v>7</v>
      </c>
    </row>
    <row r="353" spans="1:5" ht="15.75" customHeight="1" x14ac:dyDescent="0.25">
      <c r="A353" s="7">
        <v>353</v>
      </c>
      <c r="C353" s="145" t="s">
        <v>755</v>
      </c>
      <c r="D353" s="7">
        <f t="shared" si="3"/>
        <v>78</v>
      </c>
    </row>
    <row r="354" spans="1:5" ht="15.75" customHeight="1" x14ac:dyDescent="0.25">
      <c r="A354" s="7">
        <v>354</v>
      </c>
      <c r="C354" s="145" t="s">
        <v>779</v>
      </c>
      <c r="D354" s="7">
        <f t="shared" si="3"/>
        <v>3</v>
      </c>
    </row>
    <row r="355" spans="1:5" ht="15.75" customHeight="1" x14ac:dyDescent="0.25">
      <c r="A355" s="7">
        <v>355</v>
      </c>
      <c r="C355" s="145" t="s">
        <v>788</v>
      </c>
      <c r="D355" s="7">
        <f t="shared" si="3"/>
        <v>37</v>
      </c>
    </row>
    <row r="356" spans="1:5" ht="15.75" customHeight="1" x14ac:dyDescent="0.25">
      <c r="A356" s="7">
        <v>356</v>
      </c>
      <c r="C356" s="145" t="s">
        <v>850</v>
      </c>
      <c r="D356" s="7">
        <f t="shared" si="3"/>
        <v>8</v>
      </c>
    </row>
    <row r="357" spans="1:5" ht="15.75" customHeight="1" x14ac:dyDescent="0.25">
      <c r="A357" s="7">
        <v>357</v>
      </c>
      <c r="C357" s="145" t="s">
        <v>828</v>
      </c>
      <c r="D357" s="7">
        <f t="shared" si="3"/>
        <v>33</v>
      </c>
    </row>
    <row r="358" spans="1:5" ht="15.75" customHeight="1" x14ac:dyDescent="0.25">
      <c r="A358" s="7">
        <v>358</v>
      </c>
      <c r="C358" s="145" t="s">
        <v>1089</v>
      </c>
      <c r="D358" s="7">
        <f t="shared" si="3"/>
        <v>1</v>
      </c>
    </row>
    <row r="359" spans="1:5" ht="15.75" customHeight="1" x14ac:dyDescent="0.25">
      <c r="A359" s="7">
        <v>359</v>
      </c>
    </row>
    <row r="360" spans="1:5" ht="15.75" customHeight="1" x14ac:dyDescent="0.3">
      <c r="A360" s="7">
        <v>360</v>
      </c>
      <c r="B360" s="149">
        <f>D360/$B$344</f>
        <v>0.46198830409356723</v>
      </c>
      <c r="C360" s="145" t="s">
        <v>1153</v>
      </c>
      <c r="D360" s="7">
        <f>D349+D353</f>
        <v>158</v>
      </c>
      <c r="E360" s="7">
        <f>($E$363/8)*40</f>
        <v>80</v>
      </c>
    </row>
    <row r="361" spans="1:5" ht="15.75" customHeight="1" x14ac:dyDescent="0.3">
      <c r="A361" s="7">
        <v>361</v>
      </c>
      <c r="B361" s="149">
        <f>D361/$B$344</f>
        <v>0.36257309941520466</v>
      </c>
      <c r="C361" s="145" t="s">
        <v>1154</v>
      </c>
      <c r="D361" s="7">
        <f>D351+D354+D357</f>
        <v>124</v>
      </c>
      <c r="E361" s="7">
        <f>($E$363/8)*18</f>
        <v>36</v>
      </c>
    </row>
    <row r="362" spans="1:5" ht="15.75" customHeight="1" x14ac:dyDescent="0.3">
      <c r="A362" s="7">
        <v>362</v>
      </c>
      <c r="B362" s="149">
        <f>D362/$B$344</f>
        <v>0.12865497076023391</v>
      </c>
      <c r="C362" s="145" t="s">
        <v>1155</v>
      </c>
      <c r="D362" s="7">
        <f>D352+D355</f>
        <v>44</v>
      </c>
      <c r="E362" s="7">
        <f>($E$363/8)*18</f>
        <v>36</v>
      </c>
    </row>
    <row r="363" spans="1:5" ht="15.75" customHeight="1" x14ac:dyDescent="0.3">
      <c r="A363" s="7">
        <v>363</v>
      </c>
      <c r="B363" s="149">
        <f>D363/$B$344</f>
        <v>4.6783625730994149E-2</v>
      </c>
      <c r="C363" s="145" t="s">
        <v>1156</v>
      </c>
      <c r="D363" s="7">
        <f>D350+D356+D358</f>
        <v>16</v>
      </c>
      <c r="E363" s="7">
        <v>16</v>
      </c>
    </row>
    <row r="364" spans="1:5" ht="15.75" customHeight="1" x14ac:dyDescent="0.25">
      <c r="A364" s="7">
        <v>364</v>
      </c>
    </row>
    <row r="365" spans="1:5" ht="15.75" customHeight="1" x14ac:dyDescent="0.25">
      <c r="A365" s="7">
        <v>365</v>
      </c>
    </row>
    <row r="366" spans="1:5" ht="15.75" customHeight="1" x14ac:dyDescent="0.25">
      <c r="A366" s="7">
        <v>366</v>
      </c>
    </row>
    <row r="367" spans="1:5" ht="15.75" customHeight="1" x14ac:dyDescent="0.25">
      <c r="A367" s="7">
        <v>367</v>
      </c>
    </row>
    <row r="368" spans="1:5" ht="15.75" customHeight="1" x14ac:dyDescent="0.25">
      <c r="A368" s="7">
        <v>368</v>
      </c>
    </row>
    <row r="369" spans="1:6" ht="15.75" customHeight="1" x14ac:dyDescent="0.3">
      <c r="A369" s="7">
        <v>369</v>
      </c>
      <c r="B369" s="7">
        <v>3188</v>
      </c>
      <c r="C369" s="145" t="s">
        <v>1153</v>
      </c>
      <c r="D369" s="150">
        <f>B369/$B$373</f>
        <v>0.30894466518073455</v>
      </c>
    </row>
    <row r="370" spans="1:6" ht="15.75" customHeight="1" x14ac:dyDescent="0.3">
      <c r="A370" s="7">
        <v>370</v>
      </c>
      <c r="B370" s="7">
        <v>4445</v>
      </c>
      <c r="C370" s="145" t="s">
        <v>1154</v>
      </c>
      <c r="D370" s="150">
        <f t="shared" ref="D370:D372" si="4">B370/$B$373</f>
        <v>0.43075879445682719</v>
      </c>
    </row>
    <row r="371" spans="1:6" ht="15.75" customHeight="1" x14ac:dyDescent="0.3">
      <c r="A371" s="7">
        <v>371</v>
      </c>
      <c r="B371" s="7">
        <v>1852</v>
      </c>
      <c r="C371" s="145" t="s">
        <v>1155</v>
      </c>
      <c r="D371" s="150">
        <f t="shared" si="4"/>
        <v>0.17947475530574669</v>
      </c>
    </row>
    <row r="372" spans="1:6" ht="15.75" customHeight="1" x14ac:dyDescent="0.3">
      <c r="A372" s="7">
        <v>372</v>
      </c>
      <c r="B372" s="7">
        <v>834</v>
      </c>
      <c r="C372" s="145" t="s">
        <v>1156</v>
      </c>
      <c r="D372" s="150">
        <f t="shared" si="4"/>
        <v>8.0821785056691534E-2</v>
      </c>
    </row>
    <row r="373" spans="1:6" ht="15.75" customHeight="1" x14ac:dyDescent="0.25">
      <c r="A373" s="7">
        <v>373</v>
      </c>
      <c r="B373" s="7">
        <f>SUM(B369:B372)</f>
        <v>10319</v>
      </c>
    </row>
    <row r="374" spans="1:6" ht="15.75" customHeight="1" x14ac:dyDescent="0.25">
      <c r="A374" s="7">
        <v>374</v>
      </c>
    </row>
    <row r="375" spans="1:6" ht="15.75" customHeight="1" x14ac:dyDescent="0.3">
      <c r="A375" s="7">
        <v>375</v>
      </c>
      <c r="C375" s="7" t="s">
        <v>6</v>
      </c>
      <c r="D375" s="7">
        <v>335</v>
      </c>
      <c r="E375" s="150">
        <v>0.98820058997050142</v>
      </c>
      <c r="F375" s="151">
        <f>AVERAGE(E375:E380)</f>
        <v>0.76991150442477874</v>
      </c>
    </row>
    <row r="376" spans="1:6" ht="15.75" customHeight="1" x14ac:dyDescent="0.3">
      <c r="A376" s="7">
        <v>376</v>
      </c>
      <c r="C376" s="7" t="s">
        <v>7</v>
      </c>
      <c r="D376" s="7">
        <v>294</v>
      </c>
      <c r="E376" s="150">
        <v>0.86725663716814161</v>
      </c>
    </row>
    <row r="377" spans="1:6" ht="15.75" customHeight="1" x14ac:dyDescent="0.3">
      <c r="A377" s="7">
        <v>377</v>
      </c>
      <c r="C377" s="7" t="s">
        <v>8</v>
      </c>
      <c r="D377" s="7">
        <v>112</v>
      </c>
      <c r="E377" s="150">
        <v>0.3303834808259587</v>
      </c>
    </row>
    <row r="378" spans="1:6" ht="15.75" customHeight="1" x14ac:dyDescent="0.3">
      <c r="A378" s="7">
        <v>378</v>
      </c>
      <c r="C378" s="7" t="s">
        <v>9</v>
      </c>
      <c r="D378" s="7">
        <v>245</v>
      </c>
      <c r="E378" s="150">
        <v>0.72271386430678464</v>
      </c>
    </row>
    <row r="379" spans="1:6" ht="15.75" customHeight="1" x14ac:dyDescent="0.3">
      <c r="A379" s="7">
        <v>379</v>
      </c>
      <c r="C379" s="7" t="s">
        <v>270</v>
      </c>
      <c r="D379" s="7">
        <v>269</v>
      </c>
      <c r="E379" s="150">
        <v>0.79351032448377579</v>
      </c>
    </row>
    <row r="380" spans="1:6" ht="15.75" customHeight="1" x14ac:dyDescent="0.3">
      <c r="A380" s="7">
        <v>380</v>
      </c>
      <c r="C380" s="7" t="s">
        <v>10</v>
      </c>
      <c r="D380" s="7">
        <v>311</v>
      </c>
      <c r="E380" s="150">
        <v>0.91740412979351027</v>
      </c>
    </row>
    <row r="381" spans="1:6" ht="15.75" customHeight="1" x14ac:dyDescent="0.3">
      <c r="A381" s="7">
        <v>381</v>
      </c>
      <c r="C381" s="7" t="s">
        <v>275</v>
      </c>
      <c r="D381" s="7">
        <v>228</v>
      </c>
      <c r="E381" s="150">
        <v>0.67256637168141598</v>
      </c>
    </row>
    <row r="382" spans="1:6" ht="15.75" customHeight="1" x14ac:dyDescent="0.3">
      <c r="A382" s="7">
        <v>382</v>
      </c>
      <c r="C382" s="7" t="s">
        <v>558</v>
      </c>
      <c r="D382" s="7">
        <v>274</v>
      </c>
      <c r="E382" s="150">
        <v>0.80825958702064893</v>
      </c>
    </row>
    <row r="383" spans="1:6" ht="15.75" customHeight="1" x14ac:dyDescent="0.3">
      <c r="A383" s="7">
        <v>383</v>
      </c>
      <c r="C383" s="7" t="s">
        <v>281</v>
      </c>
      <c r="D383" s="7">
        <v>228</v>
      </c>
      <c r="E383" s="150">
        <v>0.67256637168141598</v>
      </c>
    </row>
    <row r="384" spans="1:6" ht="15.75" customHeight="1" x14ac:dyDescent="0.3">
      <c r="A384" s="7">
        <v>384</v>
      </c>
      <c r="C384" s="7" t="s">
        <v>282</v>
      </c>
      <c r="D384" s="7">
        <v>136</v>
      </c>
      <c r="E384" s="150">
        <v>0.40117994100294985</v>
      </c>
    </row>
    <row r="385" spans="1:5" ht="15.75" customHeight="1" x14ac:dyDescent="0.3">
      <c r="A385" s="7">
        <v>385</v>
      </c>
      <c r="C385" s="7" t="s">
        <v>562</v>
      </c>
      <c r="D385" s="7">
        <v>202</v>
      </c>
      <c r="E385" s="150">
        <v>0.59587020648967548</v>
      </c>
    </row>
    <row r="386" spans="1:5" ht="15.75" customHeight="1" x14ac:dyDescent="0.3">
      <c r="A386" s="7">
        <v>386</v>
      </c>
      <c r="C386" s="7" t="s">
        <v>285</v>
      </c>
      <c r="D386" s="7">
        <v>261</v>
      </c>
      <c r="E386" s="150">
        <v>0.76991150442477874</v>
      </c>
    </row>
    <row r="387" spans="1:5" ht="15.75" customHeight="1" x14ac:dyDescent="0.3">
      <c r="A387" s="7">
        <v>387</v>
      </c>
      <c r="C387" s="7" t="s">
        <v>567</v>
      </c>
      <c r="D387" s="7">
        <v>247</v>
      </c>
      <c r="E387" s="150">
        <v>0.72861356932153387</v>
      </c>
    </row>
    <row r="388" spans="1:5" ht="15.75" customHeight="1" x14ac:dyDescent="0.3">
      <c r="A388" s="7">
        <v>388</v>
      </c>
      <c r="C388" s="7" t="s">
        <v>291</v>
      </c>
      <c r="D388" s="7">
        <v>47</v>
      </c>
      <c r="E388" s="150">
        <v>0.13864306784660768</v>
      </c>
    </row>
    <row r="389" spans="1:5" ht="15.75" customHeight="1" x14ac:dyDescent="0.25">
      <c r="A389" s="7">
        <v>389</v>
      </c>
    </row>
    <row r="390" spans="1:5" ht="15.75" customHeight="1" x14ac:dyDescent="0.25">
      <c r="A390" s="7">
        <v>390</v>
      </c>
    </row>
    <row r="391" spans="1:5" ht="15.75" customHeight="1" x14ac:dyDescent="0.25">
      <c r="A391" s="7">
        <v>391</v>
      </c>
    </row>
    <row r="392" spans="1:5" ht="15.75" customHeight="1" x14ac:dyDescent="0.25">
      <c r="A392" s="7">
        <v>392</v>
      </c>
    </row>
    <row r="393" spans="1:5" ht="15.75" customHeight="1" x14ac:dyDescent="0.25">
      <c r="A393" s="7">
        <v>393</v>
      </c>
    </row>
    <row r="394" spans="1:5" ht="15.75" customHeight="1" x14ac:dyDescent="0.25">
      <c r="A394" s="7">
        <v>394</v>
      </c>
    </row>
    <row r="395" spans="1:5" ht="15.75" customHeight="1" x14ac:dyDescent="0.25">
      <c r="A395" s="7">
        <v>395</v>
      </c>
    </row>
    <row r="396" spans="1:5" ht="15.75" customHeight="1" x14ac:dyDescent="0.25">
      <c r="A396" s="7">
        <v>396</v>
      </c>
    </row>
    <row r="397" spans="1:5" ht="15.75" customHeight="1" x14ac:dyDescent="0.25">
      <c r="A397" s="7">
        <v>397</v>
      </c>
    </row>
    <row r="398" spans="1:5" ht="15.75" customHeight="1" x14ac:dyDescent="0.25">
      <c r="A398" s="7">
        <v>398</v>
      </c>
    </row>
    <row r="399" spans="1:5" ht="15.75" customHeight="1" x14ac:dyDescent="0.25">
      <c r="A399" s="7">
        <v>399</v>
      </c>
    </row>
    <row r="400" spans="1:5" ht="15.75" customHeight="1" x14ac:dyDescent="0.25">
      <c r="A400" s="7">
        <v>400</v>
      </c>
    </row>
    <row r="401" spans="1:1" ht="15.75" customHeight="1" x14ac:dyDescent="0.25">
      <c r="A401" s="7">
        <v>401</v>
      </c>
    </row>
    <row r="402" spans="1:1" ht="15.75" customHeight="1" x14ac:dyDescent="0.25">
      <c r="A402" s="7">
        <v>402</v>
      </c>
    </row>
    <row r="403" spans="1:1" ht="15.75" customHeight="1" x14ac:dyDescent="0.25">
      <c r="A403" s="7">
        <v>403</v>
      </c>
    </row>
    <row r="404" spans="1:1" ht="15.75" customHeight="1" x14ac:dyDescent="0.25">
      <c r="A404" s="7">
        <v>404</v>
      </c>
    </row>
    <row r="405" spans="1:1" ht="15.75" customHeight="1" x14ac:dyDescent="0.25">
      <c r="A405" s="7">
        <v>405</v>
      </c>
    </row>
    <row r="406" spans="1:1" ht="15.75" customHeight="1" x14ac:dyDescent="0.25">
      <c r="A406" s="7">
        <v>406</v>
      </c>
    </row>
    <row r="407" spans="1:1" ht="15.75" customHeight="1" x14ac:dyDescent="0.25">
      <c r="A407" s="7">
        <v>407</v>
      </c>
    </row>
    <row r="408" spans="1:1" ht="15.75" customHeight="1" x14ac:dyDescent="0.25">
      <c r="A408" s="7">
        <v>408</v>
      </c>
    </row>
    <row r="409" spans="1:1" ht="15.75" customHeight="1" x14ac:dyDescent="0.25">
      <c r="A409" s="7">
        <v>409</v>
      </c>
    </row>
    <row r="410" spans="1:1" ht="15.75" customHeight="1" x14ac:dyDescent="0.25">
      <c r="A410" s="7">
        <v>410</v>
      </c>
    </row>
    <row r="411" spans="1:1" ht="15.75" customHeight="1" x14ac:dyDescent="0.25">
      <c r="A411" s="7">
        <v>411</v>
      </c>
    </row>
    <row r="412" spans="1:1" ht="15.75" customHeight="1" x14ac:dyDescent="0.25">
      <c r="A412" s="7">
        <v>412</v>
      </c>
    </row>
    <row r="413" spans="1:1" ht="15.75" customHeight="1" x14ac:dyDescent="0.25">
      <c r="A413" s="7">
        <v>413</v>
      </c>
    </row>
    <row r="414" spans="1:1" ht="15.75" customHeight="1" x14ac:dyDescent="0.25">
      <c r="A414" s="7">
        <v>414</v>
      </c>
    </row>
    <row r="415" spans="1:1" ht="15.75" customHeight="1" x14ac:dyDescent="0.25">
      <c r="A415" s="7">
        <v>415</v>
      </c>
    </row>
    <row r="416" spans="1:1" ht="15.75" customHeight="1" x14ac:dyDescent="0.25">
      <c r="A416" s="7">
        <v>416</v>
      </c>
    </row>
    <row r="417" spans="1:1" ht="15.75" customHeight="1" x14ac:dyDescent="0.25">
      <c r="A417" s="7">
        <v>417</v>
      </c>
    </row>
    <row r="418" spans="1:1" ht="15.75" customHeight="1" x14ac:dyDescent="0.25">
      <c r="A418" s="7">
        <v>418</v>
      </c>
    </row>
    <row r="419" spans="1:1" ht="15.75" customHeight="1" x14ac:dyDescent="0.25">
      <c r="A419" s="7">
        <v>419</v>
      </c>
    </row>
    <row r="420" spans="1:1" ht="15.75" customHeight="1" x14ac:dyDescent="0.25">
      <c r="A420" s="7">
        <v>420</v>
      </c>
    </row>
    <row r="421" spans="1:1" ht="15.75" customHeight="1" x14ac:dyDescent="0.25">
      <c r="A421" s="7">
        <v>421</v>
      </c>
    </row>
    <row r="422" spans="1:1" ht="15.75" customHeight="1" x14ac:dyDescent="0.25">
      <c r="A422" s="7">
        <v>422</v>
      </c>
    </row>
    <row r="423" spans="1:1" ht="15.75" customHeight="1" x14ac:dyDescent="0.25">
      <c r="A423" s="7">
        <v>423</v>
      </c>
    </row>
    <row r="424" spans="1:1" ht="15.75" customHeight="1" x14ac:dyDescent="0.25">
      <c r="A424" s="7">
        <v>424</v>
      </c>
    </row>
    <row r="425" spans="1:1" ht="15.75" customHeight="1" x14ac:dyDescent="0.25">
      <c r="A425" s="7">
        <v>425</v>
      </c>
    </row>
    <row r="426" spans="1:1" ht="15.75" customHeight="1" x14ac:dyDescent="0.25">
      <c r="A426" s="7">
        <v>426</v>
      </c>
    </row>
    <row r="427" spans="1:1" ht="15.75" customHeight="1" x14ac:dyDescent="0.25">
      <c r="A427" s="7">
        <v>427</v>
      </c>
    </row>
    <row r="428" spans="1:1" ht="15.75" customHeight="1" x14ac:dyDescent="0.25">
      <c r="A428" s="7">
        <v>428</v>
      </c>
    </row>
    <row r="429" spans="1:1" ht="15.75" customHeight="1" x14ac:dyDescent="0.25">
      <c r="A429" s="7">
        <v>429</v>
      </c>
    </row>
    <row r="430" spans="1:1" ht="15.75" customHeight="1" x14ac:dyDescent="0.25">
      <c r="A430" s="7">
        <v>430</v>
      </c>
    </row>
    <row r="431" spans="1:1" ht="15.75" customHeight="1" x14ac:dyDescent="0.25">
      <c r="A431" s="7">
        <v>431</v>
      </c>
    </row>
    <row r="432" spans="1:1" ht="15.75" customHeight="1" x14ac:dyDescent="0.25">
      <c r="A432" s="7">
        <v>432</v>
      </c>
    </row>
    <row r="433" spans="1:1" ht="15.75" customHeight="1" x14ac:dyDescent="0.25">
      <c r="A433" s="7">
        <v>433</v>
      </c>
    </row>
    <row r="434" spans="1:1" ht="15.75" customHeight="1" x14ac:dyDescent="0.25">
      <c r="A434" s="7">
        <v>434</v>
      </c>
    </row>
    <row r="435" spans="1:1" ht="15.75" customHeight="1" x14ac:dyDescent="0.25">
      <c r="A435" s="7">
        <v>435</v>
      </c>
    </row>
    <row r="436" spans="1:1" ht="15.75" customHeight="1" x14ac:dyDescent="0.25">
      <c r="A436" s="7">
        <v>436</v>
      </c>
    </row>
    <row r="437" spans="1:1" ht="15.75" customHeight="1" x14ac:dyDescent="0.25">
      <c r="A437" s="7">
        <v>437</v>
      </c>
    </row>
    <row r="438" spans="1:1" ht="15.75" customHeight="1" x14ac:dyDescent="0.25">
      <c r="A438" s="7">
        <v>438</v>
      </c>
    </row>
    <row r="439" spans="1:1" ht="15.75" customHeight="1" x14ac:dyDescent="0.25">
      <c r="A439" s="7">
        <v>439</v>
      </c>
    </row>
    <row r="440" spans="1:1" ht="15.75" customHeight="1" x14ac:dyDescent="0.25">
      <c r="A440" s="7">
        <v>440</v>
      </c>
    </row>
    <row r="441" spans="1:1" ht="15.75" customHeight="1" x14ac:dyDescent="0.25">
      <c r="A441" s="7">
        <v>441</v>
      </c>
    </row>
    <row r="442" spans="1:1" ht="15.75" customHeight="1" x14ac:dyDescent="0.25">
      <c r="A442" s="7">
        <v>442</v>
      </c>
    </row>
    <row r="443" spans="1:1" ht="15.75" customHeight="1" x14ac:dyDescent="0.25">
      <c r="A443" s="7">
        <v>443</v>
      </c>
    </row>
    <row r="444" spans="1:1" ht="15.75" customHeight="1" x14ac:dyDescent="0.25">
      <c r="A444" s="7">
        <v>444</v>
      </c>
    </row>
    <row r="445" spans="1:1" ht="15.75" customHeight="1" x14ac:dyDescent="0.25">
      <c r="A445" s="7">
        <v>445</v>
      </c>
    </row>
    <row r="446" spans="1:1" ht="15.75" customHeight="1" x14ac:dyDescent="0.25">
      <c r="A446" s="7">
        <v>446</v>
      </c>
    </row>
    <row r="447" spans="1:1" ht="15.75" customHeight="1" x14ac:dyDescent="0.25">
      <c r="A447" s="7">
        <v>447</v>
      </c>
    </row>
    <row r="448" spans="1:1" ht="15.75" customHeight="1" x14ac:dyDescent="0.25">
      <c r="A448" s="7">
        <v>448</v>
      </c>
    </row>
    <row r="449" spans="1:1" ht="15.75" customHeight="1" x14ac:dyDescent="0.25">
      <c r="A449" s="7">
        <v>449</v>
      </c>
    </row>
    <row r="450" spans="1:1" ht="15.75" customHeight="1" x14ac:dyDescent="0.25">
      <c r="A450" s="7">
        <v>450</v>
      </c>
    </row>
    <row r="451" spans="1:1" ht="15.75" customHeight="1" x14ac:dyDescent="0.25">
      <c r="A451" s="7">
        <v>451</v>
      </c>
    </row>
    <row r="452" spans="1:1" ht="15.75" customHeight="1" x14ac:dyDescent="0.25">
      <c r="A452" s="7">
        <v>452</v>
      </c>
    </row>
    <row r="453" spans="1:1" ht="15.75" customHeight="1" x14ac:dyDescent="0.25">
      <c r="A453" s="7">
        <v>453</v>
      </c>
    </row>
    <row r="454" spans="1:1" ht="15.75" customHeight="1" x14ac:dyDescent="0.25">
      <c r="A454" s="7">
        <v>454</v>
      </c>
    </row>
    <row r="455" spans="1:1" ht="15.75" customHeight="1" x14ac:dyDescent="0.25">
      <c r="A455" s="7">
        <v>455</v>
      </c>
    </row>
    <row r="456" spans="1:1" ht="15.75" customHeight="1" x14ac:dyDescent="0.25">
      <c r="A456" s="7">
        <v>456</v>
      </c>
    </row>
    <row r="457" spans="1:1" ht="15.75" customHeight="1" x14ac:dyDescent="0.25">
      <c r="A457" s="7">
        <v>457</v>
      </c>
    </row>
    <row r="458" spans="1:1" ht="15.75" customHeight="1" x14ac:dyDescent="0.25">
      <c r="A458" s="7">
        <v>458</v>
      </c>
    </row>
    <row r="459" spans="1:1" ht="15.75" customHeight="1" x14ac:dyDescent="0.25">
      <c r="A459" s="7">
        <v>459</v>
      </c>
    </row>
    <row r="460" spans="1:1" ht="15.75" customHeight="1" x14ac:dyDescent="0.25">
      <c r="A460" s="7">
        <v>460</v>
      </c>
    </row>
    <row r="461" spans="1:1" ht="15.75" customHeight="1" x14ac:dyDescent="0.25">
      <c r="A461" s="7">
        <v>461</v>
      </c>
    </row>
    <row r="462" spans="1:1" ht="15.75" customHeight="1" x14ac:dyDescent="0.25">
      <c r="A462" s="7">
        <v>462</v>
      </c>
    </row>
    <row r="463" spans="1:1" ht="15.75" customHeight="1" x14ac:dyDescent="0.25">
      <c r="A463" s="7">
        <v>463</v>
      </c>
    </row>
    <row r="464" spans="1:1" ht="15.75" customHeight="1" x14ac:dyDescent="0.25">
      <c r="A464" s="7">
        <v>464</v>
      </c>
    </row>
    <row r="465" spans="1:1" ht="15.75" customHeight="1" x14ac:dyDescent="0.25">
      <c r="A465" s="7">
        <v>465</v>
      </c>
    </row>
    <row r="466" spans="1:1" ht="15.75" customHeight="1" x14ac:dyDescent="0.25">
      <c r="A466" s="7">
        <v>466</v>
      </c>
    </row>
    <row r="467" spans="1:1" ht="15.75" customHeight="1" x14ac:dyDescent="0.25">
      <c r="A467" s="7">
        <v>467</v>
      </c>
    </row>
    <row r="468" spans="1:1" ht="15.75" customHeight="1" x14ac:dyDescent="0.25">
      <c r="A468" s="7">
        <v>468</v>
      </c>
    </row>
    <row r="469" spans="1:1" ht="15.75" customHeight="1" x14ac:dyDescent="0.25">
      <c r="A469" s="7">
        <v>469</v>
      </c>
    </row>
    <row r="470" spans="1:1" ht="15.75" customHeight="1" x14ac:dyDescent="0.25">
      <c r="A470" s="7">
        <v>470</v>
      </c>
    </row>
    <row r="471" spans="1:1" ht="15.75" customHeight="1" x14ac:dyDescent="0.25">
      <c r="A471" s="7">
        <v>471</v>
      </c>
    </row>
    <row r="472" spans="1:1" ht="15.75" customHeight="1" x14ac:dyDescent="0.25">
      <c r="A472" s="7">
        <v>472</v>
      </c>
    </row>
    <row r="473" spans="1:1" ht="15.75" customHeight="1" x14ac:dyDescent="0.25">
      <c r="A473" s="7">
        <v>473</v>
      </c>
    </row>
    <row r="474" spans="1:1" ht="15.75" customHeight="1" x14ac:dyDescent="0.25">
      <c r="A474" s="7">
        <v>474</v>
      </c>
    </row>
    <row r="475" spans="1:1" ht="15.75" customHeight="1" x14ac:dyDescent="0.25">
      <c r="A475" s="7">
        <v>475</v>
      </c>
    </row>
    <row r="476" spans="1:1" ht="15.75" customHeight="1" x14ac:dyDescent="0.25">
      <c r="A476" s="7">
        <v>476</v>
      </c>
    </row>
    <row r="477" spans="1:1" ht="15.75" customHeight="1" x14ac:dyDescent="0.25">
      <c r="A477" s="7">
        <v>477</v>
      </c>
    </row>
    <row r="478" spans="1:1" ht="15.75" customHeight="1" x14ac:dyDescent="0.25">
      <c r="A478" s="7">
        <v>478</v>
      </c>
    </row>
    <row r="479" spans="1:1" ht="15.75" customHeight="1" x14ac:dyDescent="0.25">
      <c r="A479" s="7">
        <v>479</v>
      </c>
    </row>
    <row r="480" spans="1:1" ht="15.75" customHeight="1" x14ac:dyDescent="0.25">
      <c r="A480" s="7">
        <v>480</v>
      </c>
    </row>
    <row r="481" spans="1:1" ht="15.75" customHeight="1" x14ac:dyDescent="0.25">
      <c r="A481" s="7">
        <v>481</v>
      </c>
    </row>
    <row r="482" spans="1:1" ht="15.75" customHeight="1" x14ac:dyDescent="0.25">
      <c r="A482" s="7">
        <v>482</v>
      </c>
    </row>
    <row r="483" spans="1:1" ht="15.75" customHeight="1" x14ac:dyDescent="0.25">
      <c r="A483" s="7">
        <v>483</v>
      </c>
    </row>
    <row r="484" spans="1:1" ht="15.75" customHeight="1" x14ac:dyDescent="0.25">
      <c r="A484" s="7">
        <v>484</v>
      </c>
    </row>
    <row r="485" spans="1:1" ht="15.75" customHeight="1" x14ac:dyDescent="0.25">
      <c r="A485" s="7">
        <v>485</v>
      </c>
    </row>
    <row r="486" spans="1:1" ht="15.75" customHeight="1" x14ac:dyDescent="0.25">
      <c r="A486" s="7">
        <v>486</v>
      </c>
    </row>
    <row r="487" spans="1:1" ht="15.75" customHeight="1" x14ac:dyDescent="0.25">
      <c r="A487" s="7">
        <v>487</v>
      </c>
    </row>
    <row r="488" spans="1:1" ht="15.75" customHeight="1" x14ac:dyDescent="0.25">
      <c r="A488" s="7">
        <v>488</v>
      </c>
    </row>
    <row r="489" spans="1:1" ht="15.75" customHeight="1" x14ac:dyDescent="0.25">
      <c r="A489" s="7">
        <v>489</v>
      </c>
    </row>
    <row r="490" spans="1:1" ht="15.75" customHeight="1" x14ac:dyDescent="0.25">
      <c r="A490" s="7">
        <v>490</v>
      </c>
    </row>
    <row r="491" spans="1:1" ht="15.75" customHeight="1" x14ac:dyDescent="0.25">
      <c r="A491" s="7">
        <v>491</v>
      </c>
    </row>
    <row r="492" spans="1:1" ht="15.75" customHeight="1" x14ac:dyDescent="0.25">
      <c r="A492" s="7">
        <v>492</v>
      </c>
    </row>
    <row r="493" spans="1:1" ht="15.75" customHeight="1" x14ac:dyDescent="0.25">
      <c r="A493" s="7">
        <v>493</v>
      </c>
    </row>
    <row r="494" spans="1:1" ht="15.75" customHeight="1" x14ac:dyDescent="0.25">
      <c r="A494" s="7">
        <v>494</v>
      </c>
    </row>
    <row r="495" spans="1:1" ht="15.75" customHeight="1" x14ac:dyDescent="0.25">
      <c r="A495" s="7">
        <v>495</v>
      </c>
    </row>
    <row r="496" spans="1:1" ht="15.75" customHeight="1" x14ac:dyDescent="0.25">
      <c r="A496" s="7">
        <v>496</v>
      </c>
    </row>
    <row r="497" spans="1:1" ht="15.75" customHeight="1" x14ac:dyDescent="0.25">
      <c r="A497" s="7">
        <v>497</v>
      </c>
    </row>
    <row r="498" spans="1:1" ht="15.75" customHeight="1" x14ac:dyDescent="0.25">
      <c r="A498" s="7">
        <v>498</v>
      </c>
    </row>
  </sheetData>
  <autoFilter ref="A1:AE498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8"/>
  <sheetViews>
    <sheetView topLeftCell="A61" workbookViewId="0">
      <selection activeCell="G40" sqref="G40"/>
    </sheetView>
  </sheetViews>
  <sheetFormatPr defaultRowHeight="13.2" x14ac:dyDescent="0.25"/>
  <cols>
    <col min="1" max="1" width="8.88671875" style="64"/>
    <col min="2" max="2" width="12.109375" style="64" customWidth="1"/>
    <col min="3" max="3" width="32.44140625" style="64" bestFit="1" customWidth="1"/>
    <col min="4" max="4" width="12.44140625" style="64" customWidth="1"/>
    <col min="5" max="6" width="8.88671875" style="64"/>
    <col min="7" max="7" width="11.77734375" style="64" customWidth="1"/>
    <col min="8" max="16384" width="8.88671875" style="64"/>
  </cols>
  <sheetData>
    <row r="1" spans="2:7" x14ac:dyDescent="0.25">
      <c r="B1" s="64" t="s">
        <v>119</v>
      </c>
    </row>
    <row r="2" spans="2:7" ht="31.2" x14ac:dyDescent="0.25">
      <c r="B2" s="65" t="s">
        <v>300</v>
      </c>
      <c r="C2" s="65" t="s">
        <v>301</v>
      </c>
      <c r="D2" s="65" t="s">
        <v>302</v>
      </c>
      <c r="E2" s="65" t="s">
        <v>303</v>
      </c>
      <c r="F2" s="65" t="s">
        <v>304</v>
      </c>
      <c r="G2" s="65" t="s">
        <v>305</v>
      </c>
    </row>
    <row r="3" spans="2:7" ht="18.600000000000001" customHeight="1" x14ac:dyDescent="0.3">
      <c r="B3" s="66" t="s">
        <v>306</v>
      </c>
      <c r="C3" s="67" t="s">
        <v>307</v>
      </c>
      <c r="D3" s="65" t="s">
        <v>308</v>
      </c>
      <c r="E3" s="68" t="s">
        <v>309</v>
      </c>
      <c r="F3" s="69">
        <v>1.7662012000764468E-5</v>
      </c>
      <c r="G3" s="70" t="s">
        <v>223</v>
      </c>
    </row>
    <row r="4" spans="2:7" ht="18.600000000000001" x14ac:dyDescent="0.3">
      <c r="B4" s="66"/>
      <c r="C4" s="67"/>
      <c r="D4" s="65" t="s">
        <v>310</v>
      </c>
      <c r="E4" s="68" t="s">
        <v>311</v>
      </c>
      <c r="F4" s="69">
        <v>2.8140222465937016E-6</v>
      </c>
      <c r="G4" s="70" t="s">
        <v>223</v>
      </c>
    </row>
    <row r="5" spans="2:7" ht="18.600000000000001" x14ac:dyDescent="0.3">
      <c r="B5" s="66"/>
      <c r="C5" s="67"/>
      <c r="D5" s="65" t="s">
        <v>312</v>
      </c>
      <c r="E5" s="68" t="s">
        <v>313</v>
      </c>
      <c r="F5" s="68"/>
      <c r="G5" s="70" t="s">
        <v>314</v>
      </c>
    </row>
    <row r="6" spans="2:7" ht="18.600000000000001" x14ac:dyDescent="0.3">
      <c r="B6" s="66"/>
      <c r="C6" s="67"/>
      <c r="D6" s="65" t="s">
        <v>315</v>
      </c>
      <c r="E6" s="68" t="s">
        <v>316</v>
      </c>
      <c r="F6" s="69">
        <v>2.8782325489347463E-5</v>
      </c>
      <c r="G6" s="70" t="s">
        <v>223</v>
      </c>
    </row>
    <row r="7" spans="2:7" ht="18.600000000000001" x14ac:dyDescent="0.3">
      <c r="B7" s="66"/>
      <c r="C7" s="67" t="s">
        <v>317</v>
      </c>
      <c r="D7" s="65" t="s">
        <v>318</v>
      </c>
      <c r="E7" s="68" t="s">
        <v>316</v>
      </c>
      <c r="F7" s="69">
        <v>2.8782325489347206E-5</v>
      </c>
      <c r="G7" s="70" t="s">
        <v>223</v>
      </c>
    </row>
    <row r="8" spans="2:7" ht="15.6" x14ac:dyDescent="0.3">
      <c r="B8" s="66"/>
      <c r="C8" s="67"/>
      <c r="D8" s="65" t="s">
        <v>319</v>
      </c>
      <c r="E8" s="69">
        <v>0.21945812693651592</v>
      </c>
      <c r="F8" s="69">
        <v>0.12196532661913416</v>
      </c>
      <c r="G8" s="70" t="s">
        <v>314</v>
      </c>
    </row>
    <row r="9" spans="2:7" ht="18.600000000000001" x14ac:dyDescent="0.3">
      <c r="B9" s="66"/>
      <c r="C9" s="67" t="s">
        <v>320</v>
      </c>
      <c r="D9" s="65" t="s">
        <v>321</v>
      </c>
      <c r="E9" s="68" t="s">
        <v>313</v>
      </c>
      <c r="F9" s="68"/>
      <c r="G9" s="70" t="s">
        <v>314</v>
      </c>
    </row>
    <row r="10" spans="2:7" ht="18.600000000000001" x14ac:dyDescent="0.3">
      <c r="B10" s="66"/>
      <c r="C10" s="67"/>
      <c r="D10" s="65" t="s">
        <v>322</v>
      </c>
      <c r="E10" s="68" t="s">
        <v>323</v>
      </c>
      <c r="F10" s="69">
        <v>1.7329421294915717E-4</v>
      </c>
      <c r="G10" s="70" t="s">
        <v>223</v>
      </c>
    </row>
    <row r="11" spans="2:7" ht="18.600000000000001" x14ac:dyDescent="0.3">
      <c r="B11" s="66" t="s">
        <v>324</v>
      </c>
      <c r="C11" s="67" t="s">
        <v>325</v>
      </c>
      <c r="D11" s="65" t="s">
        <v>326</v>
      </c>
      <c r="E11" s="71" t="s">
        <v>327</v>
      </c>
      <c r="F11" s="71"/>
      <c r="G11" s="70" t="s">
        <v>314</v>
      </c>
    </row>
    <row r="12" spans="2:7" ht="18.600000000000001" x14ac:dyDescent="0.3">
      <c r="B12" s="66"/>
      <c r="C12" s="67"/>
      <c r="D12" s="65" t="s">
        <v>328</v>
      </c>
      <c r="E12" s="71" t="s">
        <v>327</v>
      </c>
      <c r="F12" s="71"/>
      <c r="G12" s="70" t="s">
        <v>314</v>
      </c>
    </row>
    <row r="13" spans="2:7" ht="18.600000000000001" x14ac:dyDescent="0.3">
      <c r="B13" s="66"/>
      <c r="C13" s="67"/>
      <c r="D13" s="65" t="s">
        <v>329</v>
      </c>
      <c r="E13" s="71" t="s">
        <v>327</v>
      </c>
      <c r="F13" s="71"/>
      <c r="G13" s="70" t="s">
        <v>314</v>
      </c>
    </row>
    <row r="14" spans="2:7" ht="18.600000000000001" x14ac:dyDescent="0.3">
      <c r="B14" s="66"/>
      <c r="C14" s="67"/>
      <c r="D14" s="65" t="s">
        <v>330</v>
      </c>
      <c r="E14" s="71" t="s">
        <v>331</v>
      </c>
      <c r="F14" s="72">
        <v>7.6584783435107624E-5</v>
      </c>
      <c r="G14" s="70" t="s">
        <v>223</v>
      </c>
    </row>
    <row r="15" spans="2:7" ht="18.600000000000001" x14ac:dyDescent="0.3">
      <c r="B15" s="66"/>
      <c r="C15" s="67"/>
      <c r="D15" s="65" t="s">
        <v>332</v>
      </c>
      <c r="E15" s="71" t="s">
        <v>333</v>
      </c>
      <c r="F15" s="72">
        <v>3.7748406080903449E-2</v>
      </c>
      <c r="G15" s="70" t="s">
        <v>223</v>
      </c>
    </row>
    <row r="16" spans="2:7" ht="18.600000000000001" x14ac:dyDescent="0.3">
      <c r="B16" s="66"/>
      <c r="C16" s="67" t="s">
        <v>334</v>
      </c>
      <c r="D16" s="65" t="s">
        <v>335</v>
      </c>
      <c r="E16" s="71" t="s">
        <v>327</v>
      </c>
      <c r="F16" s="71"/>
      <c r="G16" s="70" t="s">
        <v>314</v>
      </c>
    </row>
    <row r="17" spans="2:31" ht="18.600000000000001" x14ac:dyDescent="0.3">
      <c r="B17" s="66"/>
      <c r="C17" s="67"/>
      <c r="D17" s="65" t="s">
        <v>336</v>
      </c>
      <c r="E17" s="71" t="s">
        <v>333</v>
      </c>
      <c r="F17" s="72">
        <v>3.7748406080903449E-2</v>
      </c>
      <c r="G17" s="70" t="s">
        <v>223</v>
      </c>
    </row>
    <row r="18" spans="2:31" ht="18.600000000000001" x14ac:dyDescent="0.3">
      <c r="B18" s="66"/>
      <c r="C18" s="67"/>
      <c r="D18" s="65" t="s">
        <v>337</v>
      </c>
      <c r="E18" s="71" t="s">
        <v>327</v>
      </c>
      <c r="F18" s="71"/>
      <c r="G18" s="70" t="s">
        <v>314</v>
      </c>
    </row>
    <row r="19" spans="2:31" ht="18.600000000000001" x14ac:dyDescent="0.3">
      <c r="B19" s="66"/>
      <c r="C19" s="67"/>
      <c r="D19" s="65" t="s">
        <v>338</v>
      </c>
      <c r="E19" s="71" t="s">
        <v>327</v>
      </c>
      <c r="F19" s="71"/>
      <c r="G19" s="70" t="s">
        <v>314</v>
      </c>
    </row>
    <row r="20" spans="2:31" ht="18.600000000000001" x14ac:dyDescent="0.3">
      <c r="B20" s="66"/>
      <c r="C20" s="67"/>
      <c r="D20" s="65" t="s">
        <v>339</v>
      </c>
      <c r="E20" s="71" t="s">
        <v>340</v>
      </c>
      <c r="F20" s="72">
        <v>2.5461721121959329E-3</v>
      </c>
      <c r="G20" s="70" t="s">
        <v>223</v>
      </c>
    </row>
    <row r="21" spans="2:31" ht="18.600000000000001" x14ac:dyDescent="0.3">
      <c r="B21" s="66"/>
      <c r="C21" s="67"/>
      <c r="D21" s="65" t="s">
        <v>341</v>
      </c>
      <c r="E21" s="71" t="s">
        <v>327</v>
      </c>
      <c r="F21" s="71"/>
      <c r="G21" s="70" t="s">
        <v>314</v>
      </c>
    </row>
    <row r="22" spans="2:31" ht="18.600000000000001" x14ac:dyDescent="0.3">
      <c r="B22" s="66"/>
      <c r="C22" s="67" t="s">
        <v>342</v>
      </c>
      <c r="D22" s="65" t="s">
        <v>343</v>
      </c>
      <c r="E22" s="71" t="s">
        <v>344</v>
      </c>
      <c r="F22" s="72">
        <v>2.0461786241065391E-3</v>
      </c>
      <c r="G22" s="70" t="s">
        <v>223</v>
      </c>
    </row>
    <row r="23" spans="2:31" ht="18.600000000000001" x14ac:dyDescent="0.3">
      <c r="B23" s="66"/>
      <c r="C23" s="67"/>
      <c r="D23" s="65" t="s">
        <v>345</v>
      </c>
      <c r="E23" s="71" t="s">
        <v>346</v>
      </c>
      <c r="F23" s="72">
        <v>6.4625856390996562E-9</v>
      </c>
      <c r="G23" s="70" t="s">
        <v>223</v>
      </c>
    </row>
    <row r="24" spans="2:31" ht="18.600000000000001" x14ac:dyDescent="0.3">
      <c r="B24" s="66"/>
      <c r="C24" s="67"/>
      <c r="D24" s="65" t="s">
        <v>347</v>
      </c>
      <c r="E24" s="71" t="s">
        <v>348</v>
      </c>
      <c r="F24" s="72">
        <v>1.5072095994929036E-7</v>
      </c>
      <c r="G24" s="70" t="s">
        <v>223</v>
      </c>
    </row>
    <row r="25" spans="2:31" ht="18.600000000000001" x14ac:dyDescent="0.3">
      <c r="B25" s="66"/>
      <c r="C25" s="67"/>
      <c r="D25" s="65" t="s">
        <v>349</v>
      </c>
      <c r="E25" s="71" t="s">
        <v>327</v>
      </c>
      <c r="F25" s="71"/>
      <c r="G25" s="70"/>
    </row>
    <row r="26" spans="2:31" ht="18.600000000000001" x14ac:dyDescent="0.3">
      <c r="B26" s="66"/>
      <c r="C26" s="67"/>
      <c r="D26" s="65" t="s">
        <v>350</v>
      </c>
      <c r="E26" s="71" t="s">
        <v>351</v>
      </c>
      <c r="F26" s="72">
        <v>5.9672906804853192E-3</v>
      </c>
      <c r="G26" s="70" t="s">
        <v>223</v>
      </c>
    </row>
    <row r="27" spans="2:31" ht="18.600000000000001" x14ac:dyDescent="0.3">
      <c r="B27" s="66"/>
      <c r="C27" s="67"/>
      <c r="D27" s="65" t="s">
        <v>352</v>
      </c>
      <c r="E27" s="71" t="s">
        <v>353</v>
      </c>
      <c r="F27" s="72">
        <v>3.4571641359359691E-3</v>
      </c>
      <c r="G27" s="70" t="s">
        <v>223</v>
      </c>
    </row>
    <row r="28" spans="2:31" ht="15.6" x14ac:dyDescent="0.3">
      <c r="B28" s="66"/>
      <c r="C28" s="67"/>
      <c r="D28" s="65" t="s">
        <v>354</v>
      </c>
      <c r="E28" s="72">
        <v>9.9581536866995432E-2</v>
      </c>
      <c r="F28" s="72">
        <v>0.30029272585039329</v>
      </c>
      <c r="G28" s="70" t="s">
        <v>314</v>
      </c>
      <c r="I28" s="73">
        <v>1.7662012000764468E-5</v>
      </c>
      <c r="J28" s="74">
        <v>2.8140222465937016E-6</v>
      </c>
      <c r="K28" s="75"/>
      <c r="L28" s="74">
        <v>2.8782325489347463E-5</v>
      </c>
      <c r="M28" s="74">
        <v>2.8782325489347206E-5</v>
      </c>
      <c r="N28" s="76">
        <v>0.12196532661913416</v>
      </c>
      <c r="O28" s="75"/>
      <c r="P28" s="74">
        <v>1.7329421294915717E-4</v>
      </c>
    </row>
    <row r="29" spans="2:31" ht="18.600000000000001" x14ac:dyDescent="0.3">
      <c r="B29" s="66"/>
      <c r="C29" s="67"/>
      <c r="D29" s="65" t="s">
        <v>355</v>
      </c>
      <c r="E29" s="71" t="s">
        <v>327</v>
      </c>
      <c r="F29" s="71"/>
      <c r="G29" s="70" t="s">
        <v>314</v>
      </c>
      <c r="I29" s="77"/>
      <c r="J29" s="78"/>
      <c r="K29" s="78"/>
      <c r="L29" s="79">
        <v>7.6584783435107624E-5</v>
      </c>
      <c r="M29" s="79">
        <v>3.7748406080903449E-2</v>
      </c>
      <c r="N29" s="78"/>
      <c r="O29" s="79">
        <v>3.7748406080903449E-2</v>
      </c>
      <c r="P29" s="78"/>
      <c r="Q29" s="78"/>
      <c r="R29" s="79">
        <v>2.5461721121959329E-3</v>
      </c>
      <c r="S29" s="78"/>
      <c r="T29" s="79">
        <v>2.0461786241065391E-3</v>
      </c>
      <c r="U29" s="79">
        <v>6.4625856390996562E-9</v>
      </c>
      <c r="V29" s="79">
        <v>1.5072095994929036E-7</v>
      </c>
      <c r="W29" s="78"/>
      <c r="X29" s="79">
        <v>5.9672906804853192E-3</v>
      </c>
      <c r="Y29" s="79">
        <v>3.4571641359359691E-3</v>
      </c>
      <c r="Z29" s="80">
        <v>0.30029272585039329</v>
      </c>
      <c r="AA29" s="78"/>
      <c r="AB29" s="78"/>
      <c r="AC29" s="79">
        <v>1.0103375111014895E-3</v>
      </c>
      <c r="AD29" s="79">
        <v>2.6768001382910156E-5</v>
      </c>
      <c r="AE29" s="79">
        <v>1.051733711808738E-2</v>
      </c>
    </row>
    <row r="30" spans="2:31" ht="18.600000000000001" x14ac:dyDescent="0.3">
      <c r="B30" s="66"/>
      <c r="C30" s="67"/>
      <c r="D30" s="65" t="s">
        <v>356</v>
      </c>
      <c r="E30" s="71" t="s">
        <v>327</v>
      </c>
      <c r="F30" s="71"/>
      <c r="G30" s="70" t="s">
        <v>314</v>
      </c>
    </row>
    <row r="31" spans="2:31" ht="18.600000000000001" x14ac:dyDescent="0.3">
      <c r="B31" s="66"/>
      <c r="C31" s="67"/>
      <c r="D31" s="65" t="s">
        <v>357</v>
      </c>
      <c r="E31" s="71" t="s">
        <v>358</v>
      </c>
      <c r="F31" s="72">
        <v>1.0103375111014895E-3</v>
      </c>
      <c r="G31" s="70" t="s">
        <v>223</v>
      </c>
    </row>
    <row r="32" spans="2:31" ht="18.600000000000001" x14ac:dyDescent="0.3">
      <c r="B32" s="66"/>
      <c r="C32" s="67"/>
      <c r="D32" s="65" t="s">
        <v>359</v>
      </c>
      <c r="E32" s="71" t="s">
        <v>360</v>
      </c>
      <c r="F32" s="72">
        <v>2.6768001382910156E-5</v>
      </c>
      <c r="G32" s="70" t="s">
        <v>223</v>
      </c>
    </row>
    <row r="33" spans="1:7" ht="18.600000000000001" x14ac:dyDescent="0.3">
      <c r="B33" s="66"/>
      <c r="C33" s="67"/>
      <c r="D33" s="65" t="s">
        <v>361</v>
      </c>
      <c r="E33" s="71" t="s">
        <v>362</v>
      </c>
      <c r="F33" s="72">
        <v>1.051733711808738E-2</v>
      </c>
      <c r="G33" s="70" t="s">
        <v>223</v>
      </c>
    </row>
    <row r="34" spans="1:7" ht="31.2" x14ac:dyDescent="0.25">
      <c r="B34" s="65" t="s">
        <v>300</v>
      </c>
      <c r="C34" s="65" t="s">
        <v>301</v>
      </c>
      <c r="D34" s="65" t="s">
        <v>302</v>
      </c>
      <c r="E34" s="65" t="s">
        <v>303</v>
      </c>
      <c r="F34" s="65" t="s">
        <v>304</v>
      </c>
      <c r="G34" s="65" t="s">
        <v>305</v>
      </c>
    </row>
    <row r="35" spans="1:7" ht="18.600000000000001" x14ac:dyDescent="0.3">
      <c r="A35" s="64">
        <v>1</v>
      </c>
      <c r="B35" s="81" t="s">
        <v>363</v>
      </c>
      <c r="C35" s="67" t="s">
        <v>364</v>
      </c>
      <c r="D35" s="65" t="s">
        <v>365</v>
      </c>
      <c r="E35" s="82" t="s">
        <v>366</v>
      </c>
      <c r="F35" s="83">
        <v>5.3904679581819007E-6</v>
      </c>
      <c r="G35" s="70" t="s">
        <v>223</v>
      </c>
    </row>
    <row r="36" spans="1:7" ht="18.600000000000001" x14ac:dyDescent="0.3">
      <c r="A36" s="64">
        <v>2</v>
      </c>
      <c r="B36" s="81"/>
      <c r="C36" s="67"/>
      <c r="D36" s="65" t="s">
        <v>367</v>
      </c>
      <c r="E36" s="82" t="s">
        <v>368</v>
      </c>
      <c r="F36" s="83">
        <v>5.9889538635638115E-5</v>
      </c>
      <c r="G36" s="70" t="s">
        <v>223</v>
      </c>
    </row>
    <row r="37" spans="1:7" ht="18.600000000000001" x14ac:dyDescent="0.3">
      <c r="A37" s="64">
        <v>3</v>
      </c>
      <c r="B37" s="81"/>
      <c r="C37" s="67"/>
      <c r="D37" s="65" t="s">
        <v>369</v>
      </c>
      <c r="E37" s="82" t="s">
        <v>370</v>
      </c>
      <c r="F37" s="83">
        <v>2.4940017759334313E-3</v>
      </c>
      <c r="G37" s="70" t="s">
        <v>223</v>
      </c>
    </row>
    <row r="38" spans="1:7" ht="18.600000000000001" x14ac:dyDescent="0.3">
      <c r="A38" s="64">
        <v>4</v>
      </c>
      <c r="B38" s="81"/>
      <c r="C38" s="67"/>
      <c r="D38" s="65" t="s">
        <v>371</v>
      </c>
      <c r="E38" s="82" t="s">
        <v>372</v>
      </c>
      <c r="F38" s="83">
        <v>1.9640441976509167E-2</v>
      </c>
      <c r="G38" s="70" t="s">
        <v>223</v>
      </c>
    </row>
    <row r="39" spans="1:7" ht="18.600000000000001" x14ac:dyDescent="0.3">
      <c r="A39" s="64">
        <v>5</v>
      </c>
      <c r="B39" s="81"/>
      <c r="C39" s="67"/>
      <c r="D39" s="65" t="s">
        <v>373</v>
      </c>
      <c r="E39" s="82" t="s">
        <v>374</v>
      </c>
      <c r="F39" s="83">
        <v>5.4165733913142111E-3</v>
      </c>
      <c r="G39" s="70" t="s">
        <v>223</v>
      </c>
    </row>
    <row r="40" spans="1:7" ht="15.6" x14ac:dyDescent="0.3">
      <c r="A40" s="64">
        <v>6</v>
      </c>
      <c r="B40" s="81"/>
      <c r="C40" s="67"/>
      <c r="D40" s="65" t="s">
        <v>375</v>
      </c>
      <c r="E40" s="83">
        <v>0.17568232903381964</v>
      </c>
      <c r="F40" s="83">
        <v>0.16808057509029917</v>
      </c>
      <c r="G40" s="70" t="s">
        <v>314</v>
      </c>
    </row>
    <row r="41" spans="1:7" ht="18.600000000000001" x14ac:dyDescent="0.3">
      <c r="A41" s="64">
        <v>7</v>
      </c>
      <c r="B41" s="81"/>
      <c r="C41" s="67"/>
      <c r="D41" s="65" t="s">
        <v>376</v>
      </c>
      <c r="E41" s="82" t="s">
        <v>377</v>
      </c>
      <c r="F41" s="83">
        <v>8.0905703956151744E-7</v>
      </c>
      <c r="G41" s="70" t="s">
        <v>223</v>
      </c>
    </row>
    <row r="42" spans="1:7" ht="18.600000000000001" x14ac:dyDescent="0.3">
      <c r="A42" s="64">
        <v>8</v>
      </c>
      <c r="B42" s="81"/>
      <c r="C42" s="67"/>
      <c r="D42" s="65" t="s">
        <v>378</v>
      </c>
      <c r="E42" s="82" t="s">
        <v>379</v>
      </c>
      <c r="F42" s="83">
        <v>6.6832435849912609E-4</v>
      </c>
      <c r="G42" s="70" t="s">
        <v>223</v>
      </c>
    </row>
    <row r="43" spans="1:7" ht="18.600000000000001" x14ac:dyDescent="0.3">
      <c r="A43" s="64">
        <v>9</v>
      </c>
      <c r="B43" s="81"/>
      <c r="C43" s="67"/>
      <c r="D43" s="65" t="s">
        <v>380</v>
      </c>
      <c r="E43" s="82" t="s">
        <v>381</v>
      </c>
      <c r="F43" s="83">
        <v>1.1473548506083079E-6</v>
      </c>
      <c r="G43" s="70" t="s">
        <v>223</v>
      </c>
    </row>
    <row r="44" spans="1:7" ht="18.600000000000001" x14ac:dyDescent="0.3">
      <c r="A44" s="64">
        <v>10</v>
      </c>
      <c r="B44" s="81"/>
      <c r="C44" s="67"/>
      <c r="D44" s="65" t="s">
        <v>382</v>
      </c>
      <c r="E44" s="82" t="s">
        <v>383</v>
      </c>
      <c r="F44" s="83">
        <v>1.0497144385607041E-2</v>
      </c>
      <c r="G44" s="70" t="s">
        <v>223</v>
      </c>
    </row>
    <row r="45" spans="1:7" ht="18.600000000000001" x14ac:dyDescent="0.3">
      <c r="A45" s="64">
        <v>11</v>
      </c>
      <c r="B45" s="81"/>
      <c r="C45" s="67"/>
      <c r="D45" s="65" t="s">
        <v>384</v>
      </c>
      <c r="E45" s="82" t="s">
        <v>385</v>
      </c>
      <c r="F45" s="83">
        <v>5.1408505088006943E-4</v>
      </c>
      <c r="G45" s="70" t="s">
        <v>223</v>
      </c>
    </row>
    <row r="46" spans="1:7" ht="18.600000000000001" x14ac:dyDescent="0.3">
      <c r="A46" s="64">
        <v>12</v>
      </c>
      <c r="B46" s="81"/>
      <c r="C46" s="67"/>
      <c r="D46" s="65" t="s">
        <v>386</v>
      </c>
      <c r="E46" s="82" t="s">
        <v>387</v>
      </c>
      <c r="F46" s="83">
        <v>1.1483871101920455E-5</v>
      </c>
      <c r="G46" s="70" t="s">
        <v>223</v>
      </c>
    </row>
    <row r="47" spans="1:7" ht="18.600000000000001" x14ac:dyDescent="0.3">
      <c r="A47" s="64">
        <v>13</v>
      </c>
      <c r="B47" s="81"/>
      <c r="C47" s="67"/>
      <c r="D47" s="65" t="s">
        <v>388</v>
      </c>
      <c r="E47" s="82" t="s">
        <v>389</v>
      </c>
      <c r="F47" s="83">
        <v>2.5023204385530635E-4</v>
      </c>
      <c r="G47" s="70" t="s">
        <v>223</v>
      </c>
    </row>
    <row r="48" spans="1:7" ht="18.600000000000001" x14ac:dyDescent="0.3">
      <c r="A48" s="64">
        <v>14</v>
      </c>
      <c r="B48" s="81"/>
      <c r="C48" s="67"/>
      <c r="D48" s="65" t="s">
        <v>390</v>
      </c>
      <c r="E48" s="82" t="s">
        <v>391</v>
      </c>
      <c r="F48" s="83">
        <v>4.1850266604733632E-5</v>
      </c>
      <c r="G48" s="70" t="s">
        <v>223</v>
      </c>
    </row>
    <row r="49" spans="1:7" ht="18.600000000000001" x14ac:dyDescent="0.3">
      <c r="A49" s="64">
        <v>15</v>
      </c>
      <c r="B49" s="81"/>
      <c r="C49" s="67"/>
      <c r="D49" s="65" t="s">
        <v>392</v>
      </c>
      <c r="E49" s="82" t="s">
        <v>389</v>
      </c>
      <c r="F49" s="83">
        <v>2.4904239689172998E-4</v>
      </c>
      <c r="G49" s="70" t="s">
        <v>223</v>
      </c>
    </row>
    <row r="50" spans="1:7" ht="18.600000000000001" x14ac:dyDescent="0.3">
      <c r="A50" s="64">
        <v>16</v>
      </c>
      <c r="B50" s="81"/>
      <c r="C50" s="67" t="s">
        <v>393</v>
      </c>
      <c r="D50" s="65" t="s">
        <v>394</v>
      </c>
      <c r="E50" s="82" t="s">
        <v>395</v>
      </c>
      <c r="F50" s="83">
        <v>3.0302111500610988E-6</v>
      </c>
      <c r="G50" s="70" t="s">
        <v>223</v>
      </c>
    </row>
    <row r="51" spans="1:7" ht="18.600000000000001" x14ac:dyDescent="0.3">
      <c r="A51" s="64">
        <v>17</v>
      </c>
      <c r="B51" s="81"/>
      <c r="C51" s="67"/>
      <c r="D51" s="65" t="s">
        <v>396</v>
      </c>
      <c r="E51" s="82" t="s">
        <v>397</v>
      </c>
      <c r="F51" s="83">
        <v>5.8850315911316729E-3</v>
      </c>
      <c r="G51" s="70" t="s">
        <v>223</v>
      </c>
    </row>
    <row r="52" spans="1:7" ht="18.600000000000001" x14ac:dyDescent="0.3">
      <c r="A52" s="64">
        <v>18</v>
      </c>
      <c r="B52" s="81"/>
      <c r="C52" s="67"/>
      <c r="D52" s="65" t="s">
        <v>398</v>
      </c>
      <c r="E52" s="82" t="s">
        <v>399</v>
      </c>
      <c r="F52" s="83">
        <v>2.546004277621805E-2</v>
      </c>
      <c r="G52" s="70" t="s">
        <v>223</v>
      </c>
    </row>
    <row r="53" spans="1:7" ht="18.600000000000001" x14ac:dyDescent="0.3">
      <c r="A53" s="64">
        <v>19</v>
      </c>
      <c r="B53" s="81"/>
      <c r="C53" s="67"/>
      <c r="D53" s="65" t="s">
        <v>400</v>
      </c>
      <c r="E53" s="82" t="s">
        <v>401</v>
      </c>
      <c r="F53" s="83">
        <v>1.9311498199503473E-6</v>
      </c>
      <c r="G53" s="70" t="s">
        <v>223</v>
      </c>
    </row>
    <row r="54" spans="1:7" ht="18.600000000000001" x14ac:dyDescent="0.3">
      <c r="A54" s="64">
        <v>20</v>
      </c>
      <c r="B54" s="81"/>
      <c r="C54" s="67"/>
      <c r="D54" s="65" t="s">
        <v>402</v>
      </c>
      <c r="E54" s="82" t="s">
        <v>358</v>
      </c>
      <c r="F54" s="83">
        <v>6.8768985806546494E-4</v>
      </c>
      <c r="G54" s="70" t="s">
        <v>223</v>
      </c>
    </row>
    <row r="55" spans="1:7" ht="18.600000000000001" x14ac:dyDescent="0.3">
      <c r="A55" s="64">
        <v>21</v>
      </c>
      <c r="B55" s="81"/>
      <c r="C55" s="67"/>
      <c r="D55" s="65" t="s">
        <v>403</v>
      </c>
      <c r="E55" s="82" t="s">
        <v>323</v>
      </c>
      <c r="F55" s="83">
        <v>1.0580825582751552E-4</v>
      </c>
      <c r="G55" s="70" t="s">
        <v>223</v>
      </c>
    </row>
    <row r="56" spans="1:7" ht="18.600000000000001" x14ac:dyDescent="0.3">
      <c r="A56" s="64">
        <v>22</v>
      </c>
      <c r="B56" s="81"/>
      <c r="C56" s="67"/>
      <c r="D56" s="65" t="s">
        <v>404</v>
      </c>
      <c r="E56" s="82" t="s">
        <v>405</v>
      </c>
      <c r="F56" s="83">
        <v>9.6283634001103149E-4</v>
      </c>
      <c r="G56" s="70" t="s">
        <v>223</v>
      </c>
    </row>
    <row r="57" spans="1:7" ht="18.600000000000001" x14ac:dyDescent="0.3">
      <c r="A57" s="64">
        <v>23</v>
      </c>
      <c r="B57" s="81"/>
      <c r="C57" s="67"/>
      <c r="D57" s="65" t="s">
        <v>406</v>
      </c>
      <c r="E57" s="82" t="s">
        <v>407</v>
      </c>
      <c r="F57" s="83">
        <v>2.7770648764621802E-4</v>
      </c>
      <c r="G57" s="70" t="s">
        <v>223</v>
      </c>
    </row>
    <row r="58" spans="1:7" ht="18.600000000000001" x14ac:dyDescent="0.3">
      <c r="A58" s="64">
        <v>24</v>
      </c>
      <c r="B58" s="81"/>
      <c r="C58" s="67"/>
      <c r="D58" s="65" t="s">
        <v>408</v>
      </c>
      <c r="E58" s="82" t="s">
        <v>409</v>
      </c>
      <c r="F58" s="83">
        <v>6.1431889008555743E-4</v>
      </c>
      <c r="G58" s="70" t="s">
        <v>223</v>
      </c>
    </row>
    <row r="59" spans="1:7" ht="18.600000000000001" x14ac:dyDescent="0.3">
      <c r="A59" s="64">
        <v>25</v>
      </c>
      <c r="B59" s="81"/>
      <c r="C59" s="67"/>
      <c r="D59" s="65" t="s">
        <v>410</v>
      </c>
      <c r="E59" s="82" t="s">
        <v>411</v>
      </c>
      <c r="F59" s="83">
        <v>5.0986788383344193E-5</v>
      </c>
      <c r="G59" s="70" t="s">
        <v>223</v>
      </c>
    </row>
    <row r="60" spans="1:7" ht="18.600000000000001" x14ac:dyDescent="0.3">
      <c r="A60" s="64">
        <v>26</v>
      </c>
      <c r="B60" s="81"/>
      <c r="C60" s="67"/>
      <c r="D60" s="65" t="s">
        <v>412</v>
      </c>
      <c r="E60" s="82" t="s">
        <v>413</v>
      </c>
      <c r="F60" s="83">
        <v>4.5939490989750181E-4</v>
      </c>
      <c r="G60" s="70" t="s">
        <v>223</v>
      </c>
    </row>
    <row r="61" spans="1:7" ht="18.600000000000001" x14ac:dyDescent="0.3">
      <c r="A61" s="64">
        <v>27</v>
      </c>
      <c r="B61" s="81"/>
      <c r="C61" s="67"/>
      <c r="D61" s="65" t="s">
        <v>414</v>
      </c>
      <c r="E61" s="82" t="s">
        <v>415</v>
      </c>
      <c r="F61" s="83">
        <v>8.6487539898517894E-3</v>
      </c>
      <c r="G61" s="70" t="s">
        <v>223</v>
      </c>
    </row>
    <row r="62" spans="1:7" ht="18.600000000000001" x14ac:dyDescent="0.3">
      <c r="A62" s="64">
        <v>28</v>
      </c>
      <c r="B62" s="81"/>
      <c r="C62" s="67"/>
      <c r="D62" s="65" t="s">
        <v>416</v>
      </c>
      <c r="E62" s="82" t="s">
        <v>353</v>
      </c>
      <c r="F62" s="83">
        <v>2.5540864571622132E-3</v>
      </c>
      <c r="G62" s="70" t="s">
        <v>223</v>
      </c>
    </row>
    <row r="63" spans="1:7" ht="18.600000000000001" x14ac:dyDescent="0.3">
      <c r="A63" s="64">
        <v>29</v>
      </c>
      <c r="B63" s="81"/>
      <c r="C63" s="67"/>
      <c r="D63" s="65" t="s">
        <v>417</v>
      </c>
      <c r="E63" s="82" t="s">
        <v>418</v>
      </c>
      <c r="F63" s="83">
        <v>4.1783952906171469E-9</v>
      </c>
      <c r="G63" s="70" t="s">
        <v>223</v>
      </c>
    </row>
    <row r="64" spans="1:7" ht="18.600000000000001" x14ac:dyDescent="0.3">
      <c r="A64" s="64">
        <v>30</v>
      </c>
      <c r="B64" s="81"/>
      <c r="C64" s="67" t="s">
        <v>419</v>
      </c>
      <c r="D64" s="65" t="s">
        <v>420</v>
      </c>
      <c r="E64" s="82" t="s">
        <v>421</v>
      </c>
      <c r="F64" s="83">
        <v>3.046483386663576E-5</v>
      </c>
      <c r="G64" s="70" t="s">
        <v>223</v>
      </c>
    </row>
    <row r="65" spans="1:7" ht="18.600000000000001" x14ac:dyDescent="0.3">
      <c r="A65" s="64">
        <v>31</v>
      </c>
      <c r="B65" s="81"/>
      <c r="C65" s="67"/>
      <c r="D65" s="65" t="s">
        <v>422</v>
      </c>
      <c r="E65" s="82" t="s">
        <v>423</v>
      </c>
      <c r="F65" s="83">
        <v>7.2537969829269278E-6</v>
      </c>
      <c r="G65" s="70" t="s">
        <v>223</v>
      </c>
    </row>
    <row r="66" spans="1:7" ht="18.600000000000001" x14ac:dyDescent="0.3">
      <c r="A66" s="64">
        <v>32</v>
      </c>
      <c r="B66" s="81"/>
      <c r="C66" s="67"/>
      <c r="D66" s="65" t="s">
        <v>424</v>
      </c>
      <c r="E66" s="82" t="s">
        <v>425</v>
      </c>
      <c r="F66" s="83">
        <v>5.2252236922467252E-4</v>
      </c>
      <c r="G66" s="70" t="s">
        <v>223</v>
      </c>
    </row>
    <row r="67" spans="1:7" ht="18.600000000000001" x14ac:dyDescent="0.3">
      <c r="A67" s="64">
        <v>33</v>
      </c>
      <c r="B67" s="81"/>
      <c r="C67" s="67"/>
      <c r="D67" s="65" t="s">
        <v>426</v>
      </c>
      <c r="E67" s="82" t="s">
        <v>427</v>
      </c>
      <c r="F67" s="83">
        <v>2.5835839311062361E-5</v>
      </c>
      <c r="G67" s="70" t="s">
        <v>223</v>
      </c>
    </row>
    <row r="68" spans="1:7" ht="18.600000000000001" x14ac:dyDescent="0.3">
      <c r="A68" s="64">
        <v>34</v>
      </c>
      <c r="B68" s="81"/>
      <c r="C68" s="67"/>
      <c r="D68" s="65" t="s">
        <v>428</v>
      </c>
      <c r="E68" s="82" t="s">
        <v>429</v>
      </c>
      <c r="F68" s="83">
        <v>8.5434664387568597E-5</v>
      </c>
      <c r="G68" s="70" t="s">
        <v>223</v>
      </c>
    </row>
    <row r="69" spans="1:7" ht="18.600000000000001" x14ac:dyDescent="0.3">
      <c r="A69" s="64">
        <v>35</v>
      </c>
      <c r="B69" s="81"/>
      <c r="C69" s="67"/>
      <c r="D69" s="65" t="s">
        <v>430</v>
      </c>
      <c r="E69" s="82" t="s">
        <v>431</v>
      </c>
      <c r="F69" s="83">
        <v>1.0224484657256543E-7</v>
      </c>
      <c r="G69" s="70" t="s">
        <v>223</v>
      </c>
    </row>
    <row r="70" spans="1:7" ht="18.600000000000001" x14ac:dyDescent="0.3">
      <c r="A70" s="64">
        <v>36</v>
      </c>
      <c r="B70" s="81"/>
      <c r="C70" s="67"/>
      <c r="D70" s="65" t="s">
        <v>432</v>
      </c>
      <c r="E70" s="82" t="s">
        <v>309</v>
      </c>
      <c r="F70" s="83">
        <v>9.3266221911906014E-6</v>
      </c>
      <c r="G70" s="70" t="s">
        <v>223</v>
      </c>
    </row>
    <row r="71" spans="1:7" ht="18.600000000000001" x14ac:dyDescent="0.3">
      <c r="A71" s="64">
        <v>37</v>
      </c>
      <c r="B71" s="81"/>
      <c r="C71" s="67" t="s">
        <v>433</v>
      </c>
      <c r="D71" s="65" t="s">
        <v>434</v>
      </c>
      <c r="E71" s="82" t="s">
        <v>435</v>
      </c>
      <c r="F71" s="83">
        <v>1.8857728694404399E-7</v>
      </c>
      <c r="G71" s="70" t="s">
        <v>223</v>
      </c>
    </row>
    <row r="72" spans="1:7" ht="18.600000000000001" x14ac:dyDescent="0.3">
      <c r="A72" s="64">
        <v>38</v>
      </c>
      <c r="B72" s="81"/>
      <c r="C72" s="67"/>
      <c r="D72" s="65" t="s">
        <v>436</v>
      </c>
      <c r="E72" s="82" t="s">
        <v>437</v>
      </c>
      <c r="F72" s="83">
        <v>3.4968430601120049E-4</v>
      </c>
      <c r="G72" s="70" t="s">
        <v>223</v>
      </c>
    </row>
    <row r="73" spans="1:7" ht="18.600000000000001" x14ac:dyDescent="0.3">
      <c r="A73" s="64">
        <v>39</v>
      </c>
      <c r="B73" s="81"/>
      <c r="C73" s="67"/>
      <c r="D73" s="65" t="s">
        <v>438</v>
      </c>
      <c r="E73" s="82" t="s">
        <v>439</v>
      </c>
      <c r="F73" s="83">
        <v>1.4302471569649488E-3</v>
      </c>
      <c r="G73" s="70" t="s">
        <v>223</v>
      </c>
    </row>
    <row r="74" spans="1:7" ht="18.600000000000001" x14ac:dyDescent="0.3">
      <c r="A74" s="64">
        <v>40</v>
      </c>
      <c r="B74" s="81"/>
      <c r="C74" s="67"/>
      <c r="D74" s="65" t="s">
        <v>440</v>
      </c>
      <c r="E74" s="82" t="s">
        <v>441</v>
      </c>
      <c r="F74" s="83">
        <v>1.1764372813914685E-4</v>
      </c>
      <c r="G74" s="70" t="s">
        <v>223</v>
      </c>
    </row>
    <row r="78" spans="1:7" x14ac:dyDescent="0.25">
      <c r="B78" s="64" t="s">
        <v>442</v>
      </c>
    </row>
    <row r="79" spans="1:7" ht="31.2" x14ac:dyDescent="0.25">
      <c r="B79" s="65" t="s">
        <v>300</v>
      </c>
      <c r="C79" s="65" t="s">
        <v>301</v>
      </c>
      <c r="D79" s="65" t="s">
        <v>302</v>
      </c>
      <c r="E79" s="65" t="s">
        <v>303</v>
      </c>
      <c r="F79" s="65" t="s">
        <v>304</v>
      </c>
      <c r="G79" s="65" t="s">
        <v>305</v>
      </c>
    </row>
    <row r="80" spans="1:7" ht="18.600000000000001" x14ac:dyDescent="0.3">
      <c r="B80" s="81" t="s">
        <v>443</v>
      </c>
      <c r="C80" s="67" t="s">
        <v>325</v>
      </c>
      <c r="D80" s="65" t="s">
        <v>326</v>
      </c>
      <c r="E80" s="84" t="s">
        <v>327</v>
      </c>
      <c r="F80" s="84"/>
      <c r="G80" s="85" t="s">
        <v>444</v>
      </c>
    </row>
    <row r="81" spans="2:7" ht="18.600000000000001" x14ac:dyDescent="0.3">
      <c r="B81" s="81"/>
      <c r="C81" s="67"/>
      <c r="D81" s="65" t="s">
        <v>328</v>
      </c>
      <c r="E81" s="84" t="s">
        <v>327</v>
      </c>
      <c r="F81" s="84"/>
      <c r="G81" s="85" t="s">
        <v>444</v>
      </c>
    </row>
    <row r="82" spans="2:7" ht="18.600000000000001" x14ac:dyDescent="0.3">
      <c r="B82" s="81"/>
      <c r="C82" s="67"/>
      <c r="D82" s="65" t="s">
        <v>329</v>
      </c>
      <c r="E82" s="84" t="s">
        <v>327</v>
      </c>
      <c r="F82" s="84"/>
      <c r="G82" s="85" t="s">
        <v>444</v>
      </c>
    </row>
    <row r="83" spans="2:7" ht="18.600000000000001" x14ac:dyDescent="0.3">
      <c r="B83" s="81"/>
      <c r="C83" s="67"/>
      <c r="D83" s="65" t="s">
        <v>330</v>
      </c>
      <c r="E83" s="84" t="s">
        <v>445</v>
      </c>
      <c r="F83" s="86">
        <v>1.277072849056651E-2</v>
      </c>
      <c r="G83" s="85" t="s">
        <v>223</v>
      </c>
    </row>
    <row r="84" spans="2:7" ht="18.600000000000001" x14ac:dyDescent="0.3">
      <c r="B84" s="81"/>
      <c r="C84" s="67" t="s">
        <v>334</v>
      </c>
      <c r="D84" s="65" t="s">
        <v>332</v>
      </c>
      <c r="E84" s="84" t="s">
        <v>327</v>
      </c>
      <c r="F84" s="84"/>
      <c r="G84" s="85" t="s">
        <v>444</v>
      </c>
    </row>
    <row r="85" spans="2:7" ht="15.6" x14ac:dyDescent="0.3">
      <c r="B85" s="81"/>
      <c r="C85" s="67"/>
      <c r="D85" s="65" t="s">
        <v>335</v>
      </c>
      <c r="E85" s="86">
        <v>3.6690689554528262E-2</v>
      </c>
      <c r="F85" s="86">
        <v>0.38763525823081818</v>
      </c>
      <c r="G85" s="85" t="s">
        <v>444</v>
      </c>
    </row>
    <row r="86" spans="2:7" ht="18.600000000000001" x14ac:dyDescent="0.3">
      <c r="B86" s="81"/>
      <c r="C86" s="67"/>
      <c r="D86" s="65" t="s">
        <v>336</v>
      </c>
      <c r="E86" s="84" t="s">
        <v>327</v>
      </c>
      <c r="F86" s="84"/>
      <c r="G86" s="85" t="s">
        <v>444</v>
      </c>
    </row>
    <row r="87" spans="2:7" ht="15.6" x14ac:dyDescent="0.3">
      <c r="B87" s="81"/>
      <c r="C87" s="67"/>
      <c r="D87" s="65" t="s">
        <v>337</v>
      </c>
      <c r="E87" s="86">
        <v>-6.3809894877440418E-2</v>
      </c>
      <c r="F87" s="86">
        <v>0.30965093490086765</v>
      </c>
      <c r="G87" s="85" t="s">
        <v>444</v>
      </c>
    </row>
    <row r="88" spans="2:7" ht="18.600000000000001" x14ac:dyDescent="0.3">
      <c r="B88" s="81"/>
      <c r="C88" s="67"/>
      <c r="D88" s="65" t="s">
        <v>338</v>
      </c>
      <c r="E88" s="84" t="s">
        <v>327</v>
      </c>
      <c r="F88" s="84"/>
      <c r="G88" s="85" t="s">
        <v>444</v>
      </c>
    </row>
    <row r="89" spans="2:7" ht="18.600000000000001" x14ac:dyDescent="0.3">
      <c r="B89" s="81"/>
      <c r="C89" s="67"/>
      <c r="D89" s="65" t="s">
        <v>339</v>
      </c>
      <c r="E89" s="84" t="s">
        <v>446</v>
      </c>
      <c r="F89" s="86">
        <v>4.2176527550098894E-4</v>
      </c>
      <c r="G89" s="85" t="s">
        <v>223</v>
      </c>
    </row>
    <row r="90" spans="2:7" ht="18.600000000000001" x14ac:dyDescent="0.3">
      <c r="B90" s="81"/>
      <c r="C90" s="67"/>
      <c r="D90" s="65" t="s">
        <v>341</v>
      </c>
      <c r="E90" s="84" t="s">
        <v>447</v>
      </c>
      <c r="F90" s="86">
        <v>3.9694415923567753E-4</v>
      </c>
      <c r="G90" s="85" t="s">
        <v>223</v>
      </c>
    </row>
    <row r="91" spans="2:7" ht="18.600000000000001" x14ac:dyDescent="0.3">
      <c r="B91" s="81"/>
      <c r="C91" s="67"/>
      <c r="D91" s="65" t="s">
        <v>343</v>
      </c>
      <c r="E91" s="84" t="s">
        <v>448</v>
      </c>
      <c r="F91" s="86">
        <v>2.3081113777514385E-10</v>
      </c>
      <c r="G91" s="85" t="s">
        <v>223</v>
      </c>
    </row>
    <row r="92" spans="2:7" ht="18.600000000000001" x14ac:dyDescent="0.3">
      <c r="B92" s="81"/>
      <c r="C92" s="67"/>
      <c r="D92" s="65" t="s">
        <v>345</v>
      </c>
      <c r="E92" s="84" t="s">
        <v>449</v>
      </c>
      <c r="F92" s="86">
        <v>3.008400101291089E-8</v>
      </c>
      <c r="G92" s="85" t="s">
        <v>223</v>
      </c>
    </row>
    <row r="93" spans="2:7" ht="18.600000000000001" x14ac:dyDescent="0.3">
      <c r="B93" s="81"/>
      <c r="C93" s="67" t="s">
        <v>450</v>
      </c>
      <c r="D93" s="65" t="s">
        <v>347</v>
      </c>
      <c r="E93" s="84" t="s">
        <v>327</v>
      </c>
      <c r="F93" s="84"/>
      <c r="G93" s="85" t="s">
        <v>444</v>
      </c>
    </row>
    <row r="94" spans="2:7" ht="18.600000000000001" x14ac:dyDescent="0.3">
      <c r="B94" s="81"/>
      <c r="C94" s="67"/>
      <c r="D94" s="65" t="s">
        <v>349</v>
      </c>
      <c r="E94" s="84" t="s">
        <v>451</v>
      </c>
      <c r="F94" s="86">
        <v>1.7112819407296538E-2</v>
      </c>
      <c r="G94" s="85" t="s">
        <v>223</v>
      </c>
    </row>
    <row r="95" spans="2:7" ht="15.6" x14ac:dyDescent="0.3">
      <c r="B95" s="81"/>
      <c r="C95" s="67"/>
      <c r="D95" s="65" t="s">
        <v>350</v>
      </c>
      <c r="E95" s="86">
        <v>3.6690689554528269E-2</v>
      </c>
      <c r="F95" s="86">
        <v>0.38763525823081812</v>
      </c>
      <c r="G95" s="85" t="s">
        <v>444</v>
      </c>
    </row>
    <row r="96" spans="2:7" ht="18.600000000000001" x14ac:dyDescent="0.3">
      <c r="B96" s="81"/>
      <c r="C96" s="67"/>
      <c r="D96" s="65" t="s">
        <v>352</v>
      </c>
      <c r="E96" s="84" t="s">
        <v>452</v>
      </c>
      <c r="F96" s="86">
        <v>3.2947811442684666E-3</v>
      </c>
      <c r="G96" s="85" t="s">
        <v>223</v>
      </c>
    </row>
    <row r="97" spans="2:33" ht="18.600000000000001" x14ac:dyDescent="0.3">
      <c r="B97" s="81"/>
      <c r="C97" s="67"/>
      <c r="D97" s="65" t="s">
        <v>354</v>
      </c>
      <c r="E97" s="84" t="s">
        <v>327</v>
      </c>
      <c r="F97" s="84"/>
      <c r="G97" s="85" t="s">
        <v>444</v>
      </c>
    </row>
    <row r="98" spans="2:33" ht="18.600000000000001" x14ac:dyDescent="0.3">
      <c r="B98" s="81"/>
      <c r="C98" s="67"/>
      <c r="D98" s="65" t="s">
        <v>355</v>
      </c>
      <c r="E98" s="84" t="s">
        <v>453</v>
      </c>
      <c r="F98" s="86">
        <v>5.3574397800698053E-6</v>
      </c>
      <c r="G98" s="85" t="s">
        <v>223</v>
      </c>
    </row>
    <row r="99" spans="2:33" ht="15.6" customHeight="1" x14ac:dyDescent="0.3">
      <c r="B99" s="87" t="s">
        <v>363</v>
      </c>
      <c r="C99" s="88" t="s">
        <v>454</v>
      </c>
      <c r="D99" s="65" t="s">
        <v>365</v>
      </c>
      <c r="E99" s="89" t="s">
        <v>455</v>
      </c>
      <c r="F99" s="90">
        <v>4.0371735514745657E-5</v>
      </c>
      <c r="G99" s="85" t="s">
        <v>223</v>
      </c>
      <c r="I99" s="91">
        <v>4.0371735514745657E-5</v>
      </c>
      <c r="J99" s="92">
        <v>8.0766853813569594E-4</v>
      </c>
      <c r="K99" s="92">
        <v>3.2329475493444953E-5</v>
      </c>
      <c r="L99" s="92">
        <v>1.9148327961055867E-6</v>
      </c>
      <c r="M99" s="92">
        <v>1.3766593667905622E-5</v>
      </c>
      <c r="N99" s="93">
        <v>8.5580506654610589E-2</v>
      </c>
      <c r="O99" s="92">
        <v>8.8914679086970431E-4</v>
      </c>
      <c r="P99" s="92">
        <v>1.5531739714803159E-4</v>
      </c>
      <c r="Q99" s="92">
        <v>5.1390696595699642E-3</v>
      </c>
      <c r="R99" s="92">
        <v>1.7503940798577739E-4</v>
      </c>
      <c r="S99" s="92">
        <v>1.7711721362440986E-7</v>
      </c>
      <c r="T99" s="92">
        <v>1.2968425924237818E-3</v>
      </c>
      <c r="U99" s="92">
        <v>3.1266929289324759E-4</v>
      </c>
      <c r="V99" s="92">
        <v>9.7304487253206434E-4</v>
      </c>
      <c r="W99" s="92">
        <v>1.2271085278232853E-6</v>
      </c>
      <c r="X99" s="92">
        <v>6.2221685192168332E-8</v>
      </c>
      <c r="Y99" s="92">
        <v>8.0408530374157688E-6</v>
      </c>
      <c r="Z99" s="92">
        <v>4.4754500528231115E-7</v>
      </c>
      <c r="AA99" s="92">
        <v>1.109620246197852E-6</v>
      </c>
      <c r="AB99" s="92">
        <v>2.6327064944275852E-5</v>
      </c>
      <c r="AC99" s="92">
        <v>1.9444428965227308E-4</v>
      </c>
      <c r="AD99" s="92">
        <v>2.1626592039241642E-6</v>
      </c>
      <c r="AE99" s="92">
        <v>1.9814180352689504E-4</v>
      </c>
      <c r="AF99" s="92">
        <v>2.0356637393770385E-4</v>
      </c>
      <c r="AG99" s="92">
        <v>2.2361731740479191E-4</v>
      </c>
    </row>
    <row r="100" spans="2:33" ht="18.600000000000001" x14ac:dyDescent="0.3">
      <c r="B100" s="94"/>
      <c r="C100" s="95"/>
      <c r="D100" s="65" t="s">
        <v>367</v>
      </c>
      <c r="E100" s="89" t="s">
        <v>456</v>
      </c>
      <c r="F100" s="90">
        <v>8.0766853813569594E-4</v>
      </c>
      <c r="G100" s="85" t="s">
        <v>223</v>
      </c>
    </row>
    <row r="101" spans="2:33" ht="18.600000000000001" x14ac:dyDescent="0.3">
      <c r="B101" s="94"/>
      <c r="C101" s="95"/>
      <c r="D101" s="65" t="s">
        <v>369</v>
      </c>
      <c r="E101" s="89" t="s">
        <v>457</v>
      </c>
      <c r="F101" s="90">
        <v>3.2329475493444953E-5</v>
      </c>
      <c r="G101" s="85" t="s">
        <v>223</v>
      </c>
    </row>
    <row r="102" spans="2:33" ht="18.600000000000001" x14ac:dyDescent="0.3">
      <c r="B102" s="94"/>
      <c r="C102" s="95"/>
      <c r="D102" s="65" t="s">
        <v>371</v>
      </c>
      <c r="E102" s="89" t="s">
        <v>458</v>
      </c>
      <c r="F102" s="90">
        <v>1.9148327961055867E-6</v>
      </c>
      <c r="G102" s="85" t="s">
        <v>223</v>
      </c>
    </row>
    <row r="103" spans="2:33" ht="18.600000000000001" x14ac:dyDescent="0.3">
      <c r="B103" s="94"/>
      <c r="C103" s="95"/>
      <c r="D103" s="65" t="s">
        <v>373</v>
      </c>
      <c r="E103" s="89" t="s">
        <v>459</v>
      </c>
      <c r="F103" s="90">
        <v>1.3766593667905622E-5</v>
      </c>
      <c r="G103" s="85" t="s">
        <v>223</v>
      </c>
    </row>
    <row r="104" spans="2:33" ht="15.6" x14ac:dyDescent="0.3">
      <c r="B104" s="94"/>
      <c r="C104" s="95"/>
      <c r="D104" s="65" t="s">
        <v>375</v>
      </c>
      <c r="E104" s="96">
        <v>0.17046982258000151</v>
      </c>
      <c r="F104" s="96">
        <v>8.5580506654610589E-2</v>
      </c>
      <c r="G104" s="85" t="s">
        <v>314</v>
      </c>
    </row>
    <row r="105" spans="2:33" ht="18.600000000000001" x14ac:dyDescent="0.3">
      <c r="B105" s="94"/>
      <c r="C105" s="95"/>
      <c r="D105" s="65" t="s">
        <v>376</v>
      </c>
      <c r="E105" s="89" t="s">
        <v>460</v>
      </c>
      <c r="F105" s="90">
        <v>8.8914679086970431E-4</v>
      </c>
      <c r="G105" s="85" t="s">
        <v>223</v>
      </c>
    </row>
    <row r="106" spans="2:33" ht="18.600000000000001" x14ac:dyDescent="0.3">
      <c r="B106" s="94"/>
      <c r="C106" s="95"/>
      <c r="D106" s="65" t="s">
        <v>378</v>
      </c>
      <c r="E106" s="89" t="s">
        <v>461</v>
      </c>
      <c r="F106" s="90">
        <v>1.5531739714803159E-4</v>
      </c>
      <c r="G106" s="85" t="s">
        <v>223</v>
      </c>
    </row>
    <row r="107" spans="2:33" ht="18.600000000000001" x14ac:dyDescent="0.3">
      <c r="B107" s="94"/>
      <c r="C107" s="97"/>
      <c r="D107" s="65" t="s">
        <v>380</v>
      </c>
      <c r="E107" s="89" t="s">
        <v>462</v>
      </c>
      <c r="F107" s="90">
        <v>5.1390696595699642E-3</v>
      </c>
      <c r="G107" s="85" t="s">
        <v>223</v>
      </c>
    </row>
    <row r="108" spans="2:33" ht="18.600000000000001" x14ac:dyDescent="0.3">
      <c r="B108" s="94"/>
      <c r="C108" s="88" t="s">
        <v>463</v>
      </c>
      <c r="D108" s="65" t="s">
        <v>382</v>
      </c>
      <c r="E108" s="89" t="s">
        <v>464</v>
      </c>
      <c r="F108" s="90">
        <v>1.7503940798577739E-4</v>
      </c>
      <c r="G108" s="85" t="s">
        <v>223</v>
      </c>
    </row>
    <row r="109" spans="2:33" ht="18.600000000000001" x14ac:dyDescent="0.3">
      <c r="B109" s="94"/>
      <c r="C109" s="95"/>
      <c r="D109" s="65" t="s">
        <v>384</v>
      </c>
      <c r="E109" s="89" t="s">
        <v>465</v>
      </c>
      <c r="F109" s="90">
        <v>1.7711721362440986E-7</v>
      </c>
      <c r="G109" s="85" t="s">
        <v>223</v>
      </c>
    </row>
    <row r="110" spans="2:33" ht="18.600000000000001" x14ac:dyDescent="0.3">
      <c r="B110" s="94"/>
      <c r="C110" s="95"/>
      <c r="D110" s="65" t="s">
        <v>386</v>
      </c>
      <c r="E110" s="89" t="s">
        <v>466</v>
      </c>
      <c r="F110" s="90">
        <v>1.2968425924237818E-3</v>
      </c>
      <c r="G110" s="85" t="s">
        <v>223</v>
      </c>
    </row>
    <row r="111" spans="2:33" ht="18.600000000000001" x14ac:dyDescent="0.3">
      <c r="B111" s="94"/>
      <c r="C111" s="95"/>
      <c r="D111" s="65" t="s">
        <v>388</v>
      </c>
      <c r="E111" s="89" t="s">
        <v>446</v>
      </c>
      <c r="F111" s="90">
        <v>3.1266929289324759E-4</v>
      </c>
      <c r="G111" s="85" t="s">
        <v>223</v>
      </c>
    </row>
    <row r="112" spans="2:33" ht="18.600000000000001" x14ac:dyDescent="0.3">
      <c r="B112" s="94"/>
      <c r="C112" s="97"/>
      <c r="D112" s="65" t="s">
        <v>390</v>
      </c>
      <c r="E112" s="89" t="s">
        <v>467</v>
      </c>
      <c r="F112" s="90">
        <v>9.7304487253206434E-4</v>
      </c>
      <c r="G112" s="85" t="s">
        <v>223</v>
      </c>
    </row>
    <row r="113" spans="2:37" ht="18.600000000000001" x14ac:dyDescent="0.3">
      <c r="B113" s="94"/>
      <c r="C113" s="88" t="s">
        <v>468</v>
      </c>
      <c r="D113" s="65" t="s">
        <v>392</v>
      </c>
      <c r="E113" s="89" t="s">
        <v>379</v>
      </c>
      <c r="F113" s="90">
        <v>1.2271085278232853E-6</v>
      </c>
      <c r="G113" s="85" t="s">
        <v>223</v>
      </c>
    </row>
    <row r="114" spans="2:37" ht="18.600000000000001" x14ac:dyDescent="0.3">
      <c r="B114" s="94"/>
      <c r="C114" s="95"/>
      <c r="D114" s="65" t="s">
        <v>394</v>
      </c>
      <c r="E114" s="89" t="s">
        <v>469</v>
      </c>
      <c r="F114" s="90">
        <v>6.2221685192168332E-8</v>
      </c>
      <c r="G114" s="85" t="s">
        <v>223</v>
      </c>
    </row>
    <row r="115" spans="2:37" ht="18.600000000000001" x14ac:dyDescent="0.3">
      <c r="B115" s="94"/>
      <c r="C115" s="95"/>
      <c r="D115" s="65" t="s">
        <v>396</v>
      </c>
      <c r="E115" s="89" t="s">
        <v>470</v>
      </c>
      <c r="F115" s="90">
        <v>8.0408530374157688E-6</v>
      </c>
      <c r="G115" s="85" t="s">
        <v>223</v>
      </c>
    </row>
    <row r="116" spans="2:37" ht="18.600000000000001" x14ac:dyDescent="0.3">
      <c r="B116" s="94"/>
      <c r="C116" s="95"/>
      <c r="D116" s="65" t="s">
        <v>398</v>
      </c>
      <c r="E116" s="89" t="s">
        <v>471</v>
      </c>
      <c r="F116" s="90">
        <v>4.4754500528231115E-7</v>
      </c>
      <c r="G116" s="85" t="s">
        <v>223</v>
      </c>
    </row>
    <row r="117" spans="2:37" ht="18.600000000000001" x14ac:dyDescent="0.3">
      <c r="B117" s="94"/>
      <c r="C117" s="97"/>
      <c r="D117" s="65" t="s">
        <v>400</v>
      </c>
      <c r="E117" s="89" t="s">
        <v>472</v>
      </c>
      <c r="F117" s="90">
        <v>1.109620246197852E-6</v>
      </c>
      <c r="G117" s="85" t="s">
        <v>223</v>
      </c>
    </row>
    <row r="118" spans="2:37" ht="18.600000000000001" x14ac:dyDescent="0.3">
      <c r="B118" s="94"/>
      <c r="C118" s="88" t="s">
        <v>473</v>
      </c>
      <c r="D118" s="65" t="s">
        <v>402</v>
      </c>
      <c r="E118" s="89" t="s">
        <v>474</v>
      </c>
      <c r="F118" s="90">
        <v>2.6327064944275852E-5</v>
      </c>
      <c r="G118" s="85" t="s">
        <v>223</v>
      </c>
    </row>
    <row r="119" spans="2:37" ht="18.600000000000001" x14ac:dyDescent="0.3">
      <c r="B119" s="94"/>
      <c r="C119" s="95"/>
      <c r="D119" s="65" t="s">
        <v>403</v>
      </c>
      <c r="E119" s="89" t="s">
        <v>475</v>
      </c>
      <c r="F119" s="90">
        <v>1.9444428965227308E-4</v>
      </c>
      <c r="G119" s="85" t="s">
        <v>223</v>
      </c>
    </row>
    <row r="120" spans="2:37" ht="18.600000000000001" x14ac:dyDescent="0.3">
      <c r="B120" s="94"/>
      <c r="C120" s="95"/>
      <c r="D120" s="65" t="s">
        <v>404</v>
      </c>
      <c r="E120" s="89" t="s">
        <v>476</v>
      </c>
      <c r="F120" s="90">
        <v>2.1626592039241642E-6</v>
      </c>
      <c r="G120" s="85" t="s">
        <v>223</v>
      </c>
    </row>
    <row r="121" spans="2:37" ht="18.600000000000001" x14ac:dyDescent="0.3">
      <c r="B121" s="94"/>
      <c r="C121" s="95"/>
      <c r="D121" s="65" t="s">
        <v>406</v>
      </c>
      <c r="E121" s="89" t="s">
        <v>477</v>
      </c>
      <c r="F121" s="90">
        <v>1.9814180352689504E-4</v>
      </c>
      <c r="G121" s="85" t="s">
        <v>223</v>
      </c>
    </row>
    <row r="122" spans="2:37" ht="18.600000000000001" x14ac:dyDescent="0.3">
      <c r="B122" s="94"/>
      <c r="C122" s="95"/>
      <c r="D122" s="65" t="s">
        <v>408</v>
      </c>
      <c r="E122" s="89" t="s">
        <v>477</v>
      </c>
      <c r="F122" s="90">
        <v>2.0356637393770385E-4</v>
      </c>
      <c r="G122" s="85" t="s">
        <v>223</v>
      </c>
    </row>
    <row r="123" spans="2:37" ht="18.600000000000001" x14ac:dyDescent="0.3">
      <c r="B123" s="98"/>
      <c r="C123" s="97"/>
      <c r="D123" s="65" t="s">
        <v>410</v>
      </c>
      <c r="E123" s="89" t="s">
        <v>478</v>
      </c>
      <c r="F123" s="90">
        <v>2.2361731740479191E-4</v>
      </c>
      <c r="G123" s="85" t="s">
        <v>223</v>
      </c>
    </row>
    <row r="126" spans="2:37" x14ac:dyDescent="0.25">
      <c r="I126" s="99" t="s">
        <v>479</v>
      </c>
      <c r="J126" s="100" t="s">
        <v>480</v>
      </c>
      <c r="K126" s="100" t="s">
        <v>481</v>
      </c>
      <c r="L126" s="100" t="s">
        <v>482</v>
      </c>
      <c r="M126" s="100" t="s">
        <v>483</v>
      </c>
      <c r="N126" s="100" t="s">
        <v>484</v>
      </c>
      <c r="O126" s="100" t="s">
        <v>485</v>
      </c>
      <c r="P126" s="100" t="s">
        <v>486</v>
      </c>
      <c r="Q126" s="100" t="s">
        <v>487</v>
      </c>
      <c r="R126" s="100" t="s">
        <v>487</v>
      </c>
      <c r="S126" s="100" t="s">
        <v>488</v>
      </c>
      <c r="T126" s="100" t="s">
        <v>489</v>
      </c>
      <c r="U126" s="100" t="s">
        <v>490</v>
      </c>
      <c r="V126" s="100" t="s">
        <v>491</v>
      </c>
      <c r="W126" s="100" t="s">
        <v>492</v>
      </c>
      <c r="X126" s="100" t="s">
        <v>493</v>
      </c>
      <c r="Y126" s="100" t="s">
        <v>483</v>
      </c>
      <c r="Z126" s="100" t="s">
        <v>494</v>
      </c>
      <c r="AA126" s="100" t="s">
        <v>495</v>
      </c>
      <c r="AB126" s="100" t="s">
        <v>496</v>
      </c>
      <c r="AC126" s="100" t="s">
        <v>497</v>
      </c>
      <c r="AD126" s="100" t="s">
        <v>498</v>
      </c>
      <c r="AE126" s="100" t="s">
        <v>499</v>
      </c>
      <c r="AF126" s="100" t="s">
        <v>500</v>
      </c>
      <c r="AG126" s="100" t="s">
        <v>501</v>
      </c>
      <c r="AH126" s="100" t="s">
        <v>502</v>
      </c>
      <c r="AI126" s="100" t="s">
        <v>503</v>
      </c>
      <c r="AJ126" s="100" t="s">
        <v>504</v>
      </c>
      <c r="AK126" s="100" t="s">
        <v>505</v>
      </c>
    </row>
    <row r="127" spans="2:37" x14ac:dyDescent="0.25">
      <c r="I127" s="101">
        <v>6.6063074808952937E-3</v>
      </c>
      <c r="J127" s="102">
        <v>2.5739774557396208E-4</v>
      </c>
      <c r="K127" s="102">
        <v>3.0083460563335704E-9</v>
      </c>
      <c r="L127" s="102">
        <v>2.8342219900002389E-7</v>
      </c>
      <c r="M127" s="102">
        <v>4.031746774639285E-8</v>
      </c>
      <c r="N127" s="102">
        <v>6.9034965311770768E-6</v>
      </c>
      <c r="O127" s="102">
        <v>1.1097684708489996E-5</v>
      </c>
      <c r="P127" s="102">
        <v>2.4271112559812007E-6</v>
      </c>
      <c r="Q127" s="102">
        <v>6.5391860298381451E-10</v>
      </c>
      <c r="R127" s="102">
        <v>6.0873307947321788E-10</v>
      </c>
      <c r="S127" s="102">
        <v>1.5613055425491145E-7</v>
      </c>
      <c r="T127" s="102">
        <v>1.3062715768233801E-11</v>
      </c>
      <c r="U127" s="102">
        <v>2.4679211215956773E-4</v>
      </c>
      <c r="V127" s="102">
        <v>8.9147342906202408E-5</v>
      </c>
      <c r="W127" s="102">
        <v>1.1071316544543189E-4</v>
      </c>
      <c r="X127" s="102">
        <v>5.0318231230494811E-6</v>
      </c>
      <c r="Y127" s="102">
        <v>4.0659976440743E-8</v>
      </c>
      <c r="Z127" s="102">
        <v>6.5823695411758904E-7</v>
      </c>
      <c r="AA127" s="102">
        <v>1.0576914481642075E-4</v>
      </c>
      <c r="AB127" s="102">
        <v>2.6890048549311867E-10</v>
      </c>
      <c r="AC127" s="102">
        <v>5.5891412990259535E-8</v>
      </c>
      <c r="AD127" s="102">
        <v>1.0688146367699224E-6</v>
      </c>
      <c r="AE127" s="102">
        <v>1.1822645838197593E-10</v>
      </c>
      <c r="AF127" s="102">
        <v>1.975720252911709E-12</v>
      </c>
      <c r="AG127" s="102">
        <v>1.0835324797169936E-9</v>
      </c>
      <c r="AH127" s="102">
        <v>6.8424231359790909E-10</v>
      </c>
      <c r="AI127" s="102">
        <v>2.0259586510278108E-6</v>
      </c>
      <c r="AJ127" s="102">
        <v>2.6148411551485122E-5</v>
      </c>
      <c r="AK127" s="102">
        <v>1.4193212698217481E-5</v>
      </c>
    </row>
    <row r="128" spans="2:37" x14ac:dyDescent="0.25">
      <c r="B128" s="64" t="s">
        <v>506</v>
      </c>
    </row>
    <row r="129" spans="2:7" ht="31.2" x14ac:dyDescent="0.25">
      <c r="B129" s="65" t="s">
        <v>300</v>
      </c>
      <c r="C129" s="65" t="s">
        <v>301</v>
      </c>
      <c r="D129" s="65" t="s">
        <v>302</v>
      </c>
      <c r="E129" s="65" t="s">
        <v>303</v>
      </c>
      <c r="F129" s="103" t="s">
        <v>304</v>
      </c>
      <c r="G129" s="65" t="s">
        <v>305</v>
      </c>
    </row>
    <row r="130" spans="2:7" ht="18.600000000000001" customHeight="1" x14ac:dyDescent="0.3">
      <c r="B130" s="81" t="s">
        <v>507</v>
      </c>
      <c r="C130" s="81" t="s">
        <v>508</v>
      </c>
      <c r="D130" s="65" t="s">
        <v>308</v>
      </c>
      <c r="E130" s="104" t="s">
        <v>467</v>
      </c>
      <c r="F130" s="105">
        <v>6.6063074808952937E-3</v>
      </c>
      <c r="G130" s="70" t="s">
        <v>223</v>
      </c>
    </row>
    <row r="131" spans="2:7" ht="18.600000000000001" x14ac:dyDescent="0.3">
      <c r="B131" s="81"/>
      <c r="C131" s="81"/>
      <c r="D131" s="65" t="s">
        <v>310</v>
      </c>
      <c r="E131" s="104" t="s">
        <v>509</v>
      </c>
      <c r="F131" s="105">
        <v>2.5739774557396208E-4</v>
      </c>
      <c r="G131" s="70" t="s">
        <v>223</v>
      </c>
    </row>
    <row r="132" spans="2:7" ht="18.600000000000001" x14ac:dyDescent="0.3">
      <c r="B132" s="81"/>
      <c r="C132" s="81"/>
      <c r="D132" s="65" t="s">
        <v>312</v>
      </c>
      <c r="E132" s="104" t="s">
        <v>510</v>
      </c>
      <c r="F132" s="105">
        <v>3.0083460563335704E-9</v>
      </c>
      <c r="G132" s="70" t="s">
        <v>223</v>
      </c>
    </row>
    <row r="133" spans="2:7" ht="18.600000000000001" x14ac:dyDescent="0.3">
      <c r="B133" s="81"/>
      <c r="C133" s="81"/>
      <c r="D133" s="65" t="s">
        <v>315</v>
      </c>
      <c r="E133" s="104" t="s">
        <v>511</v>
      </c>
      <c r="F133" s="105">
        <v>2.8342219900002389E-7</v>
      </c>
      <c r="G133" s="70" t="s">
        <v>223</v>
      </c>
    </row>
    <row r="134" spans="2:7" ht="18.600000000000001" x14ac:dyDescent="0.3">
      <c r="B134" s="81"/>
      <c r="C134" s="81"/>
      <c r="D134" s="65" t="s">
        <v>318</v>
      </c>
      <c r="E134" s="104" t="s">
        <v>395</v>
      </c>
      <c r="F134" s="105">
        <v>4.031746774639285E-8</v>
      </c>
      <c r="G134" s="70" t="s">
        <v>223</v>
      </c>
    </row>
    <row r="135" spans="2:7" ht="18.600000000000001" x14ac:dyDescent="0.3">
      <c r="B135" s="81"/>
      <c r="C135" s="81"/>
      <c r="D135" s="65" t="s">
        <v>319</v>
      </c>
      <c r="E135" s="104" t="s">
        <v>512</v>
      </c>
      <c r="F135" s="105">
        <v>6.9034965311770768E-6</v>
      </c>
      <c r="G135" s="70" t="s">
        <v>223</v>
      </c>
    </row>
    <row r="136" spans="2:7" ht="18.600000000000001" x14ac:dyDescent="0.3">
      <c r="B136" s="81"/>
      <c r="C136" s="81"/>
      <c r="D136" s="65" t="s">
        <v>321</v>
      </c>
      <c r="E136" s="104" t="s">
        <v>513</v>
      </c>
      <c r="F136" s="105">
        <v>1.1097684708489996E-5</v>
      </c>
      <c r="G136" s="70" t="s">
        <v>223</v>
      </c>
    </row>
    <row r="137" spans="2:7" ht="18.600000000000001" x14ac:dyDescent="0.3">
      <c r="B137" s="81"/>
      <c r="C137" s="81"/>
      <c r="D137" s="65" t="s">
        <v>322</v>
      </c>
      <c r="E137" s="104" t="s">
        <v>514</v>
      </c>
      <c r="F137" s="105">
        <v>2.4271112559812007E-6</v>
      </c>
      <c r="G137" s="70" t="s">
        <v>223</v>
      </c>
    </row>
    <row r="138" spans="2:7" ht="18.600000000000001" x14ac:dyDescent="0.3">
      <c r="B138" s="81"/>
      <c r="C138" s="81"/>
      <c r="D138" s="65" t="s">
        <v>515</v>
      </c>
      <c r="E138" s="104" t="s">
        <v>516</v>
      </c>
      <c r="F138" s="105">
        <v>6.5391860298381451E-10</v>
      </c>
      <c r="G138" s="70" t="s">
        <v>223</v>
      </c>
    </row>
    <row r="139" spans="2:7" ht="18.600000000000001" x14ac:dyDescent="0.3">
      <c r="B139" s="81"/>
      <c r="C139" s="81"/>
      <c r="D139" s="65" t="s">
        <v>517</v>
      </c>
      <c r="E139" s="104" t="s">
        <v>516</v>
      </c>
      <c r="F139" s="105">
        <v>6.0873307947321788E-10</v>
      </c>
      <c r="G139" s="70" t="s">
        <v>223</v>
      </c>
    </row>
    <row r="140" spans="2:7" ht="18.600000000000001" x14ac:dyDescent="0.3">
      <c r="B140" s="81"/>
      <c r="C140" s="81"/>
      <c r="D140" s="65" t="s">
        <v>518</v>
      </c>
      <c r="E140" s="104" t="s">
        <v>519</v>
      </c>
      <c r="F140" s="105">
        <v>1.5613055425491145E-7</v>
      </c>
      <c r="G140" s="70" t="s">
        <v>223</v>
      </c>
    </row>
    <row r="141" spans="2:7" ht="18.600000000000001" x14ac:dyDescent="0.3">
      <c r="B141" s="81"/>
      <c r="C141" s="81"/>
      <c r="D141" s="65" t="s">
        <v>520</v>
      </c>
      <c r="E141" s="104" t="s">
        <v>521</v>
      </c>
      <c r="F141" s="105">
        <v>1.3062715768233801E-11</v>
      </c>
      <c r="G141" s="70" t="s">
        <v>223</v>
      </c>
    </row>
    <row r="142" spans="2:7" ht="18.600000000000001" x14ac:dyDescent="0.3">
      <c r="B142" s="81"/>
      <c r="C142" s="81"/>
      <c r="D142" s="65" t="s">
        <v>522</v>
      </c>
      <c r="E142" s="104" t="s">
        <v>470</v>
      </c>
      <c r="F142" s="105">
        <v>2.4679211215956773E-4</v>
      </c>
      <c r="G142" s="70" t="s">
        <v>223</v>
      </c>
    </row>
    <row r="143" spans="2:7" ht="18.600000000000001" x14ac:dyDescent="0.3">
      <c r="B143" s="81"/>
      <c r="C143" s="81"/>
      <c r="D143" s="65" t="s">
        <v>523</v>
      </c>
      <c r="E143" s="104" t="s">
        <v>524</v>
      </c>
      <c r="F143" s="105">
        <v>8.9147342906202408E-5</v>
      </c>
      <c r="G143" s="70" t="s">
        <v>223</v>
      </c>
    </row>
    <row r="144" spans="2:7" ht="18.600000000000001" x14ac:dyDescent="0.3">
      <c r="B144" s="81"/>
      <c r="C144" s="81"/>
      <c r="D144" s="65" t="s">
        <v>525</v>
      </c>
      <c r="E144" s="104" t="s">
        <v>526</v>
      </c>
      <c r="F144" s="105">
        <v>1.1071316544543189E-4</v>
      </c>
      <c r="G144" s="70" t="s">
        <v>223</v>
      </c>
    </row>
    <row r="145" spans="2:7" ht="18.600000000000001" x14ac:dyDescent="0.3">
      <c r="B145" s="81" t="s">
        <v>527</v>
      </c>
      <c r="C145" s="81" t="s">
        <v>528</v>
      </c>
      <c r="D145" s="65" t="s">
        <v>326</v>
      </c>
      <c r="E145" s="104" t="s">
        <v>529</v>
      </c>
      <c r="F145" s="105">
        <v>5.0318231230494811E-6</v>
      </c>
      <c r="G145" s="70" t="s">
        <v>223</v>
      </c>
    </row>
    <row r="146" spans="2:7" ht="18.600000000000001" x14ac:dyDescent="0.3">
      <c r="B146" s="81"/>
      <c r="C146" s="81"/>
      <c r="D146" s="65" t="s">
        <v>328</v>
      </c>
      <c r="E146" s="104" t="s">
        <v>395</v>
      </c>
      <c r="F146" s="105">
        <v>4.0659976440743E-8</v>
      </c>
      <c r="G146" s="70" t="s">
        <v>223</v>
      </c>
    </row>
    <row r="147" spans="2:7" ht="18.600000000000001" x14ac:dyDescent="0.3">
      <c r="B147" s="81"/>
      <c r="C147" s="81"/>
      <c r="D147" s="65" t="s">
        <v>329</v>
      </c>
      <c r="E147" s="104" t="s">
        <v>530</v>
      </c>
      <c r="F147" s="105">
        <v>6.5823695411758904E-7</v>
      </c>
      <c r="G147" s="70" t="s">
        <v>223</v>
      </c>
    </row>
    <row r="148" spans="2:7" ht="18.600000000000001" x14ac:dyDescent="0.3">
      <c r="B148" s="81"/>
      <c r="C148" s="81"/>
      <c r="D148" s="65" t="s">
        <v>330</v>
      </c>
      <c r="E148" s="104" t="s">
        <v>531</v>
      </c>
      <c r="F148" s="105">
        <v>1.0576914481642075E-4</v>
      </c>
      <c r="G148" s="70" t="s">
        <v>223</v>
      </c>
    </row>
    <row r="149" spans="2:7" ht="18.600000000000001" customHeight="1" x14ac:dyDescent="0.3">
      <c r="B149" s="81"/>
      <c r="C149" s="81"/>
      <c r="D149" s="65" t="s">
        <v>332</v>
      </c>
      <c r="E149" s="104" t="s">
        <v>532</v>
      </c>
      <c r="F149" s="105">
        <v>2.6890048549311867E-10</v>
      </c>
      <c r="G149" s="70" t="s">
        <v>223</v>
      </c>
    </row>
    <row r="150" spans="2:7" ht="18.600000000000001" x14ac:dyDescent="0.3">
      <c r="B150" s="81"/>
      <c r="C150" s="81"/>
      <c r="D150" s="65" t="s">
        <v>335</v>
      </c>
      <c r="E150" s="104" t="s">
        <v>533</v>
      </c>
      <c r="F150" s="105">
        <v>5.5891412990259535E-8</v>
      </c>
      <c r="G150" s="70" t="s">
        <v>223</v>
      </c>
    </row>
    <row r="151" spans="2:7" ht="18.600000000000001" x14ac:dyDescent="0.3">
      <c r="B151" s="81"/>
      <c r="C151" s="81"/>
      <c r="D151" s="65" t="s">
        <v>336</v>
      </c>
      <c r="E151" s="104" t="s">
        <v>534</v>
      </c>
      <c r="F151" s="105">
        <v>1.0688146367699224E-6</v>
      </c>
      <c r="G151" s="70" t="s">
        <v>223</v>
      </c>
    </row>
    <row r="152" spans="2:7" ht="18.600000000000001" x14ac:dyDescent="0.3">
      <c r="B152" s="81"/>
      <c r="C152" s="81"/>
      <c r="D152" s="65" t="s">
        <v>337</v>
      </c>
      <c r="E152" s="104" t="s">
        <v>535</v>
      </c>
      <c r="F152" s="105">
        <v>1.1822645838197593E-10</v>
      </c>
      <c r="G152" s="70" t="s">
        <v>223</v>
      </c>
    </row>
    <row r="153" spans="2:7" ht="18.600000000000001" x14ac:dyDescent="0.3">
      <c r="B153" s="81"/>
      <c r="C153" s="81"/>
      <c r="D153" s="65" t="s">
        <v>338</v>
      </c>
      <c r="E153" s="104" t="s">
        <v>536</v>
      </c>
      <c r="F153" s="105">
        <v>1.975720252911709E-12</v>
      </c>
      <c r="G153" s="70" t="s">
        <v>223</v>
      </c>
    </row>
    <row r="154" spans="2:7" ht="18.600000000000001" x14ac:dyDescent="0.3">
      <c r="B154" s="81"/>
      <c r="C154" s="81"/>
      <c r="D154" s="65" t="s">
        <v>339</v>
      </c>
      <c r="E154" s="104" t="s">
        <v>537</v>
      </c>
      <c r="F154" s="105">
        <v>1.0835324797169936E-9</v>
      </c>
      <c r="G154" s="70" t="s">
        <v>223</v>
      </c>
    </row>
    <row r="155" spans="2:7" ht="18.600000000000001" x14ac:dyDescent="0.3">
      <c r="B155" s="81"/>
      <c r="C155" s="81"/>
      <c r="D155" s="65" t="s">
        <v>341</v>
      </c>
      <c r="E155" s="104" t="s">
        <v>538</v>
      </c>
      <c r="F155" s="105">
        <v>6.8424231359790909E-10</v>
      </c>
      <c r="G155" s="70" t="s">
        <v>223</v>
      </c>
    </row>
    <row r="156" spans="2:7" ht="18.600000000000001" x14ac:dyDescent="0.3">
      <c r="B156" s="81"/>
      <c r="C156" s="81"/>
      <c r="D156" s="65" t="s">
        <v>343</v>
      </c>
      <c r="E156" s="104" t="s">
        <v>411</v>
      </c>
      <c r="F156" s="105">
        <v>2.0259586510278108E-6</v>
      </c>
      <c r="G156" s="70" t="s">
        <v>223</v>
      </c>
    </row>
    <row r="157" spans="2:7" ht="18.600000000000001" x14ac:dyDescent="0.3">
      <c r="B157" s="81"/>
      <c r="C157" s="81"/>
      <c r="D157" s="65" t="s">
        <v>345</v>
      </c>
      <c r="E157" s="104" t="s">
        <v>539</v>
      </c>
      <c r="F157" s="105">
        <v>2.6148411551485122E-5</v>
      </c>
      <c r="G157" s="70" t="s">
        <v>223</v>
      </c>
    </row>
    <row r="158" spans="2:7" ht="18.600000000000001" x14ac:dyDescent="0.3">
      <c r="B158" s="81"/>
      <c r="C158" s="81"/>
      <c r="D158" s="65" t="s">
        <v>347</v>
      </c>
      <c r="E158" s="104" t="s">
        <v>540</v>
      </c>
      <c r="F158" s="105">
        <v>1.4193212698217481E-5</v>
      </c>
      <c r="G158" s="70" t="s">
        <v>223</v>
      </c>
    </row>
  </sheetData>
  <autoFilter ref="A2:G74"/>
  <mergeCells count="26">
    <mergeCell ref="B145:B158"/>
    <mergeCell ref="C145:C158"/>
    <mergeCell ref="B99:B123"/>
    <mergeCell ref="C99:C107"/>
    <mergeCell ref="C108:C112"/>
    <mergeCell ref="C113:C117"/>
    <mergeCell ref="C118:C123"/>
    <mergeCell ref="B130:B144"/>
    <mergeCell ref="C130:C144"/>
    <mergeCell ref="B35:B74"/>
    <mergeCell ref="C35:C49"/>
    <mergeCell ref="C50:C63"/>
    <mergeCell ref="C64:C70"/>
    <mergeCell ref="C71:C74"/>
    <mergeCell ref="B80:B98"/>
    <mergeCell ref="C80:C83"/>
    <mergeCell ref="C84:C92"/>
    <mergeCell ref="C93:C98"/>
    <mergeCell ref="B3:B10"/>
    <mergeCell ref="C3:C6"/>
    <mergeCell ref="C7:C8"/>
    <mergeCell ref="C9:C10"/>
    <mergeCell ref="B11:B33"/>
    <mergeCell ref="C11:C15"/>
    <mergeCell ref="C16:C21"/>
    <mergeCell ref="C22:C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8"/>
  <sheetViews>
    <sheetView workbookViewId="0">
      <pane xSplit="2" ySplit="5" topLeftCell="BJ12" activePane="bottomRight" state="frozen"/>
      <selection pane="topRight" activeCell="C1" sqref="C1"/>
      <selection pane="bottomLeft" activeCell="A6" sqref="A6"/>
      <selection pane="bottomRight" activeCell="BP23" sqref="BP23"/>
    </sheetView>
  </sheetViews>
  <sheetFormatPr defaultColWidth="5.77734375" defaultRowHeight="15.75" customHeight="1" x14ac:dyDescent="0.25"/>
  <cols>
    <col min="1" max="1" width="5.77734375" style="7"/>
    <col min="2" max="2" width="90" style="7" customWidth="1"/>
    <col min="3" max="6" width="6.5546875" style="7" customWidth="1"/>
    <col min="7" max="60" width="5.77734375" style="7" customWidth="1"/>
    <col min="61" max="65" width="8.5546875" style="7" customWidth="1"/>
    <col min="66" max="67" width="8" style="7" customWidth="1"/>
    <col min="68" max="68" width="5.77734375" style="7"/>
    <col min="69" max="69" width="8.109375" style="7" bestFit="1" customWidth="1"/>
    <col min="70" max="16384" width="5.77734375" style="7"/>
  </cols>
  <sheetData>
    <row r="1" spans="1:76" ht="15.75" customHeight="1" thickBot="1" x14ac:dyDescent="0.35">
      <c r="A1" s="7">
        <v>1</v>
      </c>
      <c r="B1" s="7" t="s">
        <v>1</v>
      </c>
      <c r="C1" s="8" t="s">
        <v>144</v>
      </c>
      <c r="D1" s="8" t="s">
        <v>148</v>
      </c>
      <c r="E1" s="8" t="s">
        <v>149</v>
      </c>
      <c r="F1" s="8" t="s">
        <v>151</v>
      </c>
      <c r="H1" s="8" t="s">
        <v>154</v>
      </c>
      <c r="I1" s="8" t="s">
        <v>157</v>
      </c>
      <c r="J1" s="8" t="s">
        <v>159</v>
      </c>
      <c r="K1" s="8" t="s">
        <v>161</v>
      </c>
      <c r="L1" s="8" t="s">
        <v>163</v>
      </c>
      <c r="M1" s="8" t="s">
        <v>165</v>
      </c>
      <c r="O1" s="8" t="s">
        <v>167</v>
      </c>
      <c r="P1" s="8" t="s">
        <v>168</v>
      </c>
      <c r="Q1" s="8" t="s">
        <v>169</v>
      </c>
      <c r="R1" s="8" t="s">
        <v>170</v>
      </c>
      <c r="S1" s="8" t="s">
        <v>172</v>
      </c>
      <c r="T1" s="8" t="s">
        <v>173</v>
      </c>
      <c r="V1" s="8" t="s">
        <v>175</v>
      </c>
      <c r="X1" s="8" t="s">
        <v>176</v>
      </c>
      <c r="Y1" s="8" t="s">
        <v>178</v>
      </c>
      <c r="Z1" s="8" t="s">
        <v>179</v>
      </c>
      <c r="AA1" s="8" t="s">
        <v>180</v>
      </c>
      <c r="AB1" s="8" t="s">
        <v>182</v>
      </c>
      <c r="AC1" s="8" t="s">
        <v>185</v>
      </c>
      <c r="AE1" s="8" t="s">
        <v>186</v>
      </c>
      <c r="AF1" s="8" t="s">
        <v>188</v>
      </c>
      <c r="AG1" s="8" t="s">
        <v>190</v>
      </c>
      <c r="AH1" s="8" t="s">
        <v>191</v>
      </c>
      <c r="AJ1" s="8" t="s">
        <v>192</v>
      </c>
      <c r="AK1" s="8" t="s">
        <v>193</v>
      </c>
      <c r="AM1" s="8" t="s">
        <v>184</v>
      </c>
      <c r="AN1" s="8" t="s">
        <v>197</v>
      </c>
      <c r="AO1" s="8" t="s">
        <v>199</v>
      </c>
      <c r="AQ1" s="8" t="s">
        <v>200</v>
      </c>
      <c r="AR1" s="8" t="s">
        <v>201</v>
      </c>
      <c r="AS1" t="s">
        <v>98</v>
      </c>
      <c r="AT1">
        <v>0</v>
      </c>
      <c r="AU1">
        <v>0</v>
      </c>
      <c r="AV1" t="s">
        <v>103</v>
      </c>
      <c r="AW1" t="s">
        <v>105</v>
      </c>
      <c r="AX1" t="s">
        <v>107</v>
      </c>
      <c r="AY1">
        <v>0</v>
      </c>
      <c r="AZ1">
        <v>0</v>
      </c>
      <c r="BA1">
        <v>0</v>
      </c>
      <c r="BB1" t="s">
        <v>110</v>
      </c>
      <c r="BC1">
        <v>0</v>
      </c>
      <c r="BD1">
        <v>0</v>
      </c>
      <c r="BE1">
        <v>0</v>
      </c>
      <c r="BF1" t="s">
        <v>120</v>
      </c>
      <c r="BG1" t="s">
        <v>122</v>
      </c>
      <c r="BH1" t="s">
        <v>124</v>
      </c>
      <c r="BI1">
        <v>0</v>
      </c>
      <c r="BJ1">
        <v>0</v>
      </c>
      <c r="BK1" s="39" t="s">
        <v>248</v>
      </c>
      <c r="BL1" s="39" t="s">
        <v>194</v>
      </c>
      <c r="BM1">
        <v>0</v>
      </c>
      <c r="BN1"/>
      <c r="BO1"/>
    </row>
    <row r="2" spans="1:76" ht="15.75" customHeight="1" thickBot="1" x14ac:dyDescent="0.35">
      <c r="A2" s="7">
        <v>2</v>
      </c>
      <c r="B2" s="7" t="s">
        <v>2</v>
      </c>
      <c r="C2" s="8" t="s">
        <v>145</v>
      </c>
      <c r="D2" s="8" t="s">
        <v>145</v>
      </c>
      <c r="E2" s="8" t="s">
        <v>145</v>
      </c>
      <c r="F2" s="8" t="s">
        <v>145</v>
      </c>
      <c r="G2" s="8" t="s">
        <v>152</v>
      </c>
      <c r="H2" s="8" t="s">
        <v>152</v>
      </c>
      <c r="I2" s="8" t="s">
        <v>152</v>
      </c>
      <c r="J2" s="8" t="s">
        <v>152</v>
      </c>
      <c r="K2" s="8" t="s">
        <v>152</v>
      </c>
      <c r="L2" s="8" t="s">
        <v>152</v>
      </c>
      <c r="M2" s="8" t="s">
        <v>152</v>
      </c>
      <c r="N2" s="8" t="s">
        <v>145</v>
      </c>
      <c r="O2" s="8" t="s">
        <v>145</v>
      </c>
      <c r="P2" s="8" t="s">
        <v>152</v>
      </c>
      <c r="Q2" s="8" t="s">
        <v>152</v>
      </c>
      <c r="R2" s="8" t="s">
        <v>145</v>
      </c>
      <c r="S2" s="8" t="s">
        <v>145</v>
      </c>
      <c r="T2" s="8" t="s">
        <v>145</v>
      </c>
      <c r="U2" s="8" t="s">
        <v>145</v>
      </c>
      <c r="V2" s="8" t="s">
        <v>145</v>
      </c>
      <c r="W2" s="8" t="s">
        <v>152</v>
      </c>
      <c r="X2" s="8" t="s">
        <v>152</v>
      </c>
      <c r="Y2" s="8" t="s">
        <v>152</v>
      </c>
      <c r="Z2" s="8" t="s">
        <v>145</v>
      </c>
      <c r="AA2" s="8" t="s">
        <v>152</v>
      </c>
      <c r="AB2" s="8" t="s">
        <v>145</v>
      </c>
      <c r="AC2" s="8" t="s">
        <v>145</v>
      </c>
      <c r="AD2" s="8" t="s">
        <v>152</v>
      </c>
      <c r="AE2" s="8" t="s">
        <v>145</v>
      </c>
      <c r="AF2" s="8" t="s">
        <v>152</v>
      </c>
      <c r="AG2" s="8" t="s">
        <v>145</v>
      </c>
      <c r="AH2" s="8" t="s">
        <v>145</v>
      </c>
      <c r="AI2" s="8" t="s">
        <v>145</v>
      </c>
      <c r="AJ2" s="8" t="s">
        <v>145</v>
      </c>
      <c r="AK2" s="8" t="s">
        <v>145</v>
      </c>
      <c r="AL2" s="8" t="s">
        <v>152</v>
      </c>
      <c r="AM2" s="8" t="s">
        <v>152</v>
      </c>
      <c r="AN2" s="8" t="s">
        <v>152</v>
      </c>
      <c r="AO2" s="8" t="s">
        <v>152</v>
      </c>
      <c r="AP2" s="8" t="s">
        <v>145</v>
      </c>
      <c r="AQ2" s="8" t="s">
        <v>145</v>
      </c>
      <c r="AR2" s="8" t="s">
        <v>145</v>
      </c>
      <c r="AS2">
        <v>2</v>
      </c>
      <c r="AT2">
        <v>2</v>
      </c>
      <c r="AU2">
        <v>2</v>
      </c>
      <c r="AV2">
        <v>3</v>
      </c>
      <c r="AW2">
        <v>4</v>
      </c>
      <c r="AX2">
        <v>2</v>
      </c>
      <c r="AY2">
        <v>3</v>
      </c>
      <c r="AZ2">
        <v>3</v>
      </c>
      <c r="BA2">
        <v>3</v>
      </c>
      <c r="BB2">
        <v>2</v>
      </c>
      <c r="BC2">
        <v>3</v>
      </c>
      <c r="BD2">
        <v>3</v>
      </c>
      <c r="BE2">
        <v>2</v>
      </c>
      <c r="BF2">
        <v>2</v>
      </c>
      <c r="BG2">
        <v>3</v>
      </c>
      <c r="BH2">
        <v>3</v>
      </c>
      <c r="BI2">
        <v>2</v>
      </c>
      <c r="BJ2">
        <v>1</v>
      </c>
      <c r="BK2" s="39" t="s">
        <v>152</v>
      </c>
      <c r="BL2" s="39" t="s">
        <v>145</v>
      </c>
      <c r="BM2">
        <v>3</v>
      </c>
      <c r="BN2"/>
      <c r="BO2"/>
    </row>
    <row r="3" spans="1:76" ht="15.75" customHeight="1" thickBot="1" x14ac:dyDescent="0.35">
      <c r="A3" s="7">
        <v>3</v>
      </c>
      <c r="B3" s="7" t="s">
        <v>4</v>
      </c>
      <c r="C3" s="8" t="s">
        <v>146</v>
      </c>
      <c r="D3" s="8" t="s">
        <v>146</v>
      </c>
      <c r="E3" s="8" t="s">
        <v>150</v>
      </c>
      <c r="F3" s="8" t="s">
        <v>150</v>
      </c>
      <c r="G3" s="8" t="s">
        <v>150</v>
      </c>
      <c r="H3" s="8" t="s">
        <v>150</v>
      </c>
      <c r="I3" s="8" t="s">
        <v>150</v>
      </c>
      <c r="J3" s="8" t="s">
        <v>146</v>
      </c>
      <c r="K3" s="8" t="s">
        <v>150</v>
      </c>
      <c r="L3" s="8" t="s">
        <v>150</v>
      </c>
      <c r="M3" s="8" t="s">
        <v>146</v>
      </c>
      <c r="N3" s="8" t="s">
        <v>146</v>
      </c>
      <c r="O3" s="8" t="s">
        <v>150</v>
      </c>
      <c r="P3" s="8" t="s">
        <v>150</v>
      </c>
      <c r="Q3" s="8" t="s">
        <v>150</v>
      </c>
      <c r="R3" s="8" t="s">
        <v>146</v>
      </c>
      <c r="S3" s="8" t="s">
        <v>150</v>
      </c>
      <c r="T3" s="8" t="s">
        <v>150</v>
      </c>
      <c r="U3" s="8" t="s">
        <v>150</v>
      </c>
      <c r="V3" s="8" t="s">
        <v>150</v>
      </c>
      <c r="W3" s="8" t="s">
        <v>150</v>
      </c>
      <c r="X3" s="8" t="s">
        <v>150</v>
      </c>
      <c r="Y3" s="8" t="s">
        <v>150</v>
      </c>
      <c r="Z3" s="8" t="s">
        <v>150</v>
      </c>
      <c r="AA3" s="8" t="s">
        <v>150</v>
      </c>
      <c r="AB3" s="8" t="s">
        <v>150</v>
      </c>
      <c r="AC3" s="8" t="s">
        <v>146</v>
      </c>
      <c r="AD3" s="8" t="s">
        <v>146</v>
      </c>
      <c r="AE3" s="8" t="s">
        <v>146</v>
      </c>
      <c r="AF3" s="8" t="s">
        <v>150</v>
      </c>
      <c r="AG3" s="8" t="s">
        <v>150</v>
      </c>
      <c r="AH3" s="8" t="s">
        <v>146</v>
      </c>
      <c r="AI3" s="8" t="s">
        <v>150</v>
      </c>
      <c r="AJ3" s="8" t="s">
        <v>146</v>
      </c>
      <c r="AK3" s="8" t="s">
        <v>150</v>
      </c>
      <c r="AL3" s="8" t="s">
        <v>150</v>
      </c>
      <c r="AM3" s="8" t="s">
        <v>150</v>
      </c>
      <c r="AN3" s="8" t="s">
        <v>150</v>
      </c>
      <c r="AO3" s="8" t="s">
        <v>146</v>
      </c>
      <c r="AP3" s="8" t="s">
        <v>150</v>
      </c>
      <c r="AQ3" s="8" t="s">
        <v>150</v>
      </c>
      <c r="AR3" s="8" t="s">
        <v>146</v>
      </c>
      <c r="AS3">
        <v>2</v>
      </c>
      <c r="AT3">
        <v>2</v>
      </c>
      <c r="AU3">
        <v>2</v>
      </c>
      <c r="AV3">
        <v>2</v>
      </c>
      <c r="AW3">
        <v>2</v>
      </c>
      <c r="AX3">
        <v>3</v>
      </c>
      <c r="AY3">
        <v>2</v>
      </c>
      <c r="AZ3">
        <v>1</v>
      </c>
      <c r="BA3">
        <v>2</v>
      </c>
      <c r="BB3">
        <v>2</v>
      </c>
      <c r="BC3">
        <v>3</v>
      </c>
      <c r="BD3">
        <v>2</v>
      </c>
      <c r="BE3">
        <v>2</v>
      </c>
      <c r="BF3">
        <v>2</v>
      </c>
      <c r="BG3">
        <v>2</v>
      </c>
      <c r="BH3">
        <v>2</v>
      </c>
      <c r="BI3">
        <v>2</v>
      </c>
      <c r="BJ3">
        <v>1</v>
      </c>
      <c r="BK3" s="39" t="s">
        <v>195</v>
      </c>
      <c r="BL3" s="39" t="s">
        <v>195</v>
      </c>
      <c r="BM3">
        <v>1</v>
      </c>
      <c r="BN3"/>
      <c r="BO3"/>
    </row>
    <row r="4" spans="1:76" ht="15.75" customHeight="1" thickBot="1" x14ac:dyDescent="0.35">
      <c r="A4" s="7">
        <v>4</v>
      </c>
      <c r="B4" s="7" t="s">
        <v>126</v>
      </c>
      <c r="C4" s="8" t="s">
        <v>147</v>
      </c>
      <c r="D4" s="8" t="s">
        <v>147</v>
      </c>
      <c r="E4" s="8" t="s">
        <v>147</v>
      </c>
      <c r="F4" s="8" t="s">
        <v>147</v>
      </c>
      <c r="G4" s="8" t="s">
        <v>147</v>
      </c>
      <c r="H4" s="8" t="s">
        <v>155</v>
      </c>
      <c r="I4" s="8" t="s">
        <v>155</v>
      </c>
      <c r="J4" s="8" t="s">
        <v>147</v>
      </c>
      <c r="K4" s="8" t="s">
        <v>155</v>
      </c>
      <c r="L4" s="8" t="s">
        <v>155</v>
      </c>
      <c r="M4" s="8" t="s">
        <v>147</v>
      </c>
      <c r="N4" s="8" t="s">
        <v>147</v>
      </c>
      <c r="O4" s="8" t="s">
        <v>155</v>
      </c>
      <c r="P4" s="8" t="s">
        <v>155</v>
      </c>
      <c r="Q4" s="8" t="s">
        <v>155</v>
      </c>
      <c r="R4" s="8" t="s">
        <v>171</v>
      </c>
      <c r="S4" s="8" t="s">
        <v>155</v>
      </c>
      <c r="T4" s="8" t="s">
        <v>147</v>
      </c>
      <c r="U4" s="8" t="s">
        <v>147</v>
      </c>
      <c r="V4" s="8" t="s">
        <v>147</v>
      </c>
      <c r="W4" s="8" t="s">
        <v>147</v>
      </c>
      <c r="X4" s="8" t="s">
        <v>155</v>
      </c>
      <c r="Y4" s="8" t="s">
        <v>155</v>
      </c>
      <c r="Z4" s="8" t="s">
        <v>155</v>
      </c>
      <c r="AA4" s="8" t="s">
        <v>155</v>
      </c>
      <c r="AB4" s="8" t="s">
        <v>155</v>
      </c>
      <c r="AC4" s="8" t="s">
        <v>171</v>
      </c>
      <c r="AD4" s="8" t="s">
        <v>147</v>
      </c>
      <c r="AE4" s="8" t="s">
        <v>147</v>
      </c>
      <c r="AF4" s="8" t="s">
        <v>155</v>
      </c>
      <c r="AG4" s="8" t="s">
        <v>147</v>
      </c>
      <c r="AH4" s="8" t="s">
        <v>147</v>
      </c>
      <c r="AI4" s="8" t="s">
        <v>155</v>
      </c>
      <c r="AJ4" s="8" t="s">
        <v>171</v>
      </c>
      <c r="AK4" s="8" t="s">
        <v>147</v>
      </c>
      <c r="AL4" s="8" t="s">
        <v>147</v>
      </c>
      <c r="AM4" s="8" t="s">
        <v>147</v>
      </c>
      <c r="AN4" s="8" t="s">
        <v>155</v>
      </c>
      <c r="AO4" s="8" t="s">
        <v>147</v>
      </c>
      <c r="AP4" s="8" t="s">
        <v>155</v>
      </c>
      <c r="AQ4" s="8" t="s">
        <v>171</v>
      </c>
      <c r="AR4" s="8" t="s">
        <v>147</v>
      </c>
      <c r="AS4">
        <v>2</v>
      </c>
      <c r="AT4">
        <v>3</v>
      </c>
      <c r="AU4">
        <v>2</v>
      </c>
      <c r="AV4">
        <v>2</v>
      </c>
      <c r="AW4">
        <v>4</v>
      </c>
      <c r="AX4">
        <v>2</v>
      </c>
      <c r="AY4">
        <v>4</v>
      </c>
      <c r="AZ4">
        <v>4</v>
      </c>
      <c r="BA4">
        <v>4</v>
      </c>
      <c r="BB4">
        <v>2</v>
      </c>
      <c r="BC4">
        <v>3</v>
      </c>
      <c r="BD4">
        <v>4</v>
      </c>
      <c r="BE4">
        <v>4</v>
      </c>
      <c r="BF4">
        <v>3</v>
      </c>
      <c r="BG4">
        <v>4</v>
      </c>
      <c r="BH4">
        <v>3</v>
      </c>
      <c r="BI4">
        <v>3</v>
      </c>
      <c r="BJ4">
        <v>4</v>
      </c>
      <c r="BK4" s="39" t="s">
        <v>171</v>
      </c>
      <c r="BL4" s="39" t="s">
        <v>196</v>
      </c>
      <c r="BM4">
        <v>4</v>
      </c>
      <c r="BN4"/>
      <c r="BO4"/>
    </row>
    <row r="5" spans="1:76" ht="15.75" customHeight="1" thickBot="1" x14ac:dyDescent="0.35">
      <c r="A5" s="7">
        <v>5</v>
      </c>
      <c r="B5" s="7" t="s">
        <v>99</v>
      </c>
      <c r="G5" s="8" t="s">
        <v>153</v>
      </c>
      <c r="H5" s="8" t="s">
        <v>156</v>
      </c>
      <c r="I5" s="8" t="s">
        <v>158</v>
      </c>
      <c r="J5" s="8" t="s">
        <v>160</v>
      </c>
      <c r="K5" s="8" t="s">
        <v>162</v>
      </c>
      <c r="L5" s="8" t="s">
        <v>164</v>
      </c>
      <c r="M5" s="8" t="s">
        <v>166</v>
      </c>
      <c r="N5" s="8" t="s">
        <v>164</v>
      </c>
      <c r="O5" s="8" t="s">
        <v>164</v>
      </c>
      <c r="P5" s="8" t="s">
        <v>164</v>
      </c>
      <c r="Q5" s="8" t="s">
        <v>153</v>
      </c>
      <c r="R5" s="8" t="s">
        <v>153</v>
      </c>
      <c r="S5" s="8" t="s">
        <v>164</v>
      </c>
      <c r="T5" s="8" t="s">
        <v>164</v>
      </c>
      <c r="U5" s="8" t="s">
        <v>174</v>
      </c>
      <c r="V5" s="8" t="s">
        <v>164</v>
      </c>
      <c r="W5" s="8" t="s">
        <v>153</v>
      </c>
      <c r="X5" s="8" t="s">
        <v>177</v>
      </c>
      <c r="Y5" s="8" t="s">
        <v>153</v>
      </c>
      <c r="Z5" s="8" t="s">
        <v>177</v>
      </c>
      <c r="AA5" s="8" t="s">
        <v>181</v>
      </c>
      <c r="AB5" s="8" t="s">
        <v>183</v>
      </c>
      <c r="AC5" s="8" t="s">
        <v>164</v>
      </c>
      <c r="AE5" s="8" t="s">
        <v>187</v>
      </c>
      <c r="AF5" s="8" t="s">
        <v>189</v>
      </c>
      <c r="AG5" s="8" t="s">
        <v>174</v>
      </c>
      <c r="AH5" s="8" t="s">
        <v>153</v>
      </c>
      <c r="AJ5" s="8" t="s">
        <v>174</v>
      </c>
      <c r="AK5" s="8" t="s">
        <v>164</v>
      </c>
      <c r="AL5" s="8" t="s">
        <v>164</v>
      </c>
      <c r="AM5" s="8" t="s">
        <v>164</v>
      </c>
      <c r="AN5" s="8" t="s">
        <v>198</v>
      </c>
      <c r="AO5" s="8" t="s">
        <v>153</v>
      </c>
      <c r="AP5" s="8" t="s">
        <v>164</v>
      </c>
      <c r="AQ5" s="8" t="s">
        <v>164</v>
      </c>
      <c r="AR5" s="8" t="s">
        <v>153</v>
      </c>
      <c r="AS5" t="s">
        <v>100</v>
      </c>
      <c r="AT5" t="s">
        <v>101</v>
      </c>
      <c r="AU5" t="s">
        <v>102</v>
      </c>
      <c r="AV5" t="s">
        <v>104</v>
      </c>
      <c r="AW5" t="s">
        <v>106</v>
      </c>
      <c r="AX5" t="s">
        <v>108</v>
      </c>
      <c r="AY5" t="s">
        <v>109</v>
      </c>
      <c r="AZ5">
        <v>0</v>
      </c>
      <c r="BA5" t="s">
        <v>101</v>
      </c>
      <c r="BB5" t="s">
        <v>111</v>
      </c>
      <c r="BC5" t="s">
        <v>112</v>
      </c>
      <c r="BD5" t="s">
        <v>113</v>
      </c>
      <c r="BE5" t="s">
        <v>119</v>
      </c>
      <c r="BF5" t="s">
        <v>121</v>
      </c>
      <c r="BG5" t="s">
        <v>123</v>
      </c>
      <c r="BH5" t="s">
        <v>101</v>
      </c>
      <c r="BI5" t="s">
        <v>119</v>
      </c>
      <c r="BJ5" t="s">
        <v>247</v>
      </c>
      <c r="BK5" s="39" t="s">
        <v>249</v>
      </c>
      <c r="BL5" s="39" t="s">
        <v>250</v>
      </c>
      <c r="BM5" t="s">
        <v>254</v>
      </c>
      <c r="BN5" t="s">
        <v>203</v>
      </c>
      <c r="BO5" t="s">
        <v>252</v>
      </c>
      <c r="BP5" s="35" t="s">
        <v>202</v>
      </c>
      <c r="BQ5" s="35">
        <v>1</v>
      </c>
      <c r="BR5" s="35">
        <v>2</v>
      </c>
      <c r="BS5" s="35">
        <v>3</v>
      </c>
      <c r="BT5" s="35">
        <v>4</v>
      </c>
      <c r="BU5" s="35">
        <v>5</v>
      </c>
      <c r="BV5" s="42" t="s">
        <v>252</v>
      </c>
      <c r="BW5" s="42" t="s">
        <v>253</v>
      </c>
    </row>
    <row r="6" spans="1:76" ht="15.75" customHeight="1" thickBot="1" x14ac:dyDescent="0.35">
      <c r="A6" s="7">
        <v>6</v>
      </c>
      <c r="B6" s="7" t="s">
        <v>127</v>
      </c>
      <c r="C6" s="8">
        <v>5</v>
      </c>
      <c r="D6" s="8">
        <v>5</v>
      </c>
      <c r="E6" s="8">
        <v>5</v>
      </c>
      <c r="F6" s="8">
        <v>5</v>
      </c>
      <c r="G6" s="8">
        <v>5</v>
      </c>
      <c r="H6" s="8">
        <v>4</v>
      </c>
      <c r="I6" s="8">
        <v>3</v>
      </c>
      <c r="J6" s="8">
        <v>4</v>
      </c>
      <c r="K6" s="8">
        <v>4</v>
      </c>
      <c r="L6" s="8">
        <v>4</v>
      </c>
      <c r="M6" s="8">
        <v>4</v>
      </c>
      <c r="N6" s="8">
        <v>5</v>
      </c>
      <c r="O6" s="8">
        <v>5</v>
      </c>
      <c r="P6" s="8">
        <v>4</v>
      </c>
      <c r="Q6" s="8">
        <v>4</v>
      </c>
      <c r="R6" s="8">
        <v>2</v>
      </c>
      <c r="S6" s="8">
        <v>3</v>
      </c>
      <c r="T6" s="8">
        <v>4</v>
      </c>
      <c r="U6" s="8">
        <v>5</v>
      </c>
      <c r="V6" s="8">
        <v>4</v>
      </c>
      <c r="W6" s="8">
        <v>5</v>
      </c>
      <c r="X6" s="8">
        <v>4</v>
      </c>
      <c r="Y6" s="8">
        <v>5</v>
      </c>
      <c r="Z6" s="8">
        <v>4</v>
      </c>
      <c r="AA6" s="8">
        <v>4</v>
      </c>
      <c r="AB6" s="8">
        <v>5</v>
      </c>
      <c r="AC6" s="8">
        <v>4</v>
      </c>
      <c r="AD6" s="8">
        <v>4</v>
      </c>
      <c r="AE6" s="8">
        <v>3</v>
      </c>
      <c r="AF6" s="8">
        <v>4</v>
      </c>
      <c r="AG6" s="8">
        <v>3</v>
      </c>
      <c r="AH6" s="8">
        <v>5</v>
      </c>
      <c r="AI6" s="8">
        <v>5</v>
      </c>
      <c r="AJ6" s="8">
        <v>4</v>
      </c>
      <c r="AK6" s="8">
        <v>4</v>
      </c>
      <c r="AL6" s="8">
        <v>3</v>
      </c>
      <c r="AM6" s="8">
        <v>4</v>
      </c>
      <c r="AN6" s="8">
        <v>4</v>
      </c>
      <c r="AO6" s="8">
        <v>4</v>
      </c>
      <c r="AP6" s="8">
        <v>5</v>
      </c>
      <c r="AQ6" s="8">
        <v>4</v>
      </c>
      <c r="AR6" s="8">
        <v>4</v>
      </c>
      <c r="AS6">
        <v>5</v>
      </c>
      <c r="AT6">
        <v>4</v>
      </c>
      <c r="AU6">
        <v>2</v>
      </c>
      <c r="AV6">
        <v>4</v>
      </c>
      <c r="AW6" s="5">
        <v>5</v>
      </c>
      <c r="AX6">
        <v>4</v>
      </c>
      <c r="AY6">
        <v>4</v>
      </c>
      <c r="AZ6">
        <v>5</v>
      </c>
      <c r="BA6">
        <v>5</v>
      </c>
      <c r="BB6">
        <v>4</v>
      </c>
      <c r="BC6">
        <v>4</v>
      </c>
      <c r="BD6">
        <v>4</v>
      </c>
      <c r="BE6">
        <v>4</v>
      </c>
      <c r="BF6">
        <v>5</v>
      </c>
      <c r="BG6">
        <v>5</v>
      </c>
      <c r="BH6">
        <v>5</v>
      </c>
      <c r="BI6">
        <v>4</v>
      </c>
      <c r="BJ6">
        <v>4</v>
      </c>
      <c r="BK6" s="40">
        <v>5</v>
      </c>
      <c r="BL6" s="39">
        <v>5</v>
      </c>
      <c r="BM6">
        <v>5</v>
      </c>
      <c r="BN6">
        <f t="shared" ref="BN6:BN33" si="0">SUM(C6:BI6)</f>
        <v>248</v>
      </c>
      <c r="BO6" s="6">
        <f>AVERAGE(C6:AR6)</f>
        <v>4.166666666666667</v>
      </c>
      <c r="BP6" s="32">
        <f>AVERAGE(C6:BM6)</f>
        <v>4.2380952380952381</v>
      </c>
      <c r="BQ6" s="7">
        <f>COUNTIF(C6:BM6,1)</f>
        <v>0</v>
      </c>
      <c r="BR6" s="7">
        <f>COUNTIF(C6:BM6,2)</f>
        <v>2</v>
      </c>
      <c r="BS6" s="7">
        <f>COUNTIF(C6:BM6,3)</f>
        <v>5</v>
      </c>
      <c r="BT6" s="7">
        <f>COUNTIF(C6:BM6,4)</f>
        <v>32</v>
      </c>
      <c r="BU6" s="7">
        <f>COUNTIF(C6:BM6,5)</f>
        <v>24</v>
      </c>
      <c r="BV6" s="32">
        <f>AVERAGE(C6:AR6)</f>
        <v>4.166666666666667</v>
      </c>
      <c r="BW6" s="32">
        <f>AVERAGE(AS6:BL6)</f>
        <v>4.3499999999999996</v>
      </c>
      <c r="BX6" s="32">
        <f>BW6-BV6</f>
        <v>0.18333333333333268</v>
      </c>
    </row>
    <row r="7" spans="1:76" ht="15.75" customHeight="1" thickBot="1" x14ac:dyDescent="0.35">
      <c r="A7" s="7">
        <v>7</v>
      </c>
      <c r="B7" s="7" t="s">
        <v>128</v>
      </c>
      <c r="C7" s="8">
        <v>5</v>
      </c>
      <c r="D7" s="8">
        <v>4</v>
      </c>
      <c r="E7" s="8">
        <v>4</v>
      </c>
      <c r="F7" s="8">
        <v>5</v>
      </c>
      <c r="G7" s="8">
        <v>5</v>
      </c>
      <c r="H7" s="8">
        <v>5</v>
      </c>
      <c r="I7" s="8">
        <v>4</v>
      </c>
      <c r="J7" s="8">
        <v>4</v>
      </c>
      <c r="K7" s="8">
        <v>4</v>
      </c>
      <c r="L7" s="8">
        <v>4</v>
      </c>
      <c r="M7" s="8">
        <v>4</v>
      </c>
      <c r="N7" s="8">
        <v>3</v>
      </c>
      <c r="O7" s="8">
        <v>5</v>
      </c>
      <c r="P7" s="8">
        <v>5</v>
      </c>
      <c r="Q7" s="8">
        <v>5</v>
      </c>
      <c r="R7" s="8">
        <v>4</v>
      </c>
      <c r="S7" s="8">
        <v>3</v>
      </c>
      <c r="T7" s="8">
        <v>4</v>
      </c>
      <c r="U7" s="8">
        <v>5</v>
      </c>
      <c r="V7" s="8">
        <v>5</v>
      </c>
      <c r="W7" s="8">
        <v>5</v>
      </c>
      <c r="X7" s="8">
        <v>4</v>
      </c>
      <c r="Y7" s="8">
        <v>5</v>
      </c>
      <c r="Z7" s="8">
        <v>4</v>
      </c>
      <c r="AA7" s="8">
        <v>4</v>
      </c>
      <c r="AB7" s="8">
        <v>5</v>
      </c>
      <c r="AC7" s="8">
        <v>4</v>
      </c>
      <c r="AD7" s="8">
        <v>4</v>
      </c>
      <c r="AE7" s="8">
        <v>2</v>
      </c>
      <c r="AF7" s="8">
        <v>4</v>
      </c>
      <c r="AG7" s="8">
        <v>3</v>
      </c>
      <c r="AH7" s="8">
        <v>5</v>
      </c>
      <c r="AI7" s="8">
        <v>5</v>
      </c>
      <c r="AJ7" s="8">
        <v>5</v>
      </c>
      <c r="AK7" s="8">
        <v>5</v>
      </c>
      <c r="AL7" s="8">
        <v>4</v>
      </c>
      <c r="AM7" s="8">
        <v>4</v>
      </c>
      <c r="AN7" s="8">
        <v>5</v>
      </c>
      <c r="AO7" s="8">
        <v>4</v>
      </c>
      <c r="AP7" s="8">
        <v>5</v>
      </c>
      <c r="AQ7" s="8">
        <v>5</v>
      </c>
      <c r="AR7" s="8">
        <v>3</v>
      </c>
      <c r="AS7">
        <v>3</v>
      </c>
      <c r="AT7">
        <v>3</v>
      </c>
      <c r="AU7">
        <v>4</v>
      </c>
      <c r="AV7">
        <v>3</v>
      </c>
      <c r="AW7" s="5">
        <v>5</v>
      </c>
      <c r="AX7">
        <v>4</v>
      </c>
      <c r="AY7">
        <v>5</v>
      </c>
      <c r="AZ7">
        <v>5</v>
      </c>
      <c r="BA7">
        <v>3</v>
      </c>
      <c r="BB7">
        <v>4</v>
      </c>
      <c r="BC7">
        <v>4</v>
      </c>
      <c r="BD7">
        <v>5</v>
      </c>
      <c r="BE7">
        <v>4</v>
      </c>
      <c r="BF7">
        <v>5</v>
      </c>
      <c r="BG7">
        <v>5</v>
      </c>
      <c r="BH7">
        <v>4</v>
      </c>
      <c r="BI7">
        <v>5</v>
      </c>
      <c r="BJ7">
        <v>4</v>
      </c>
      <c r="BK7" s="40">
        <v>5</v>
      </c>
      <c r="BL7" s="40">
        <v>5</v>
      </c>
      <c r="BM7">
        <v>4</v>
      </c>
      <c r="BN7">
        <f t="shared" si="0"/>
        <v>252</v>
      </c>
      <c r="BO7" s="6">
        <f t="shared" ref="BO7:BO35" si="1">AVERAGE(C7:AR7)</f>
        <v>4.3095238095238093</v>
      </c>
      <c r="BP7" s="32">
        <f t="shared" ref="BP7:BP34" si="2">AVERAGE(C7:BM7)</f>
        <v>4.2857142857142856</v>
      </c>
      <c r="BQ7" s="7">
        <f t="shared" ref="BQ7:BQ34" si="3">COUNTIF(C7:BM7,1)</f>
        <v>0</v>
      </c>
      <c r="BR7" s="7">
        <f t="shared" ref="BR7:BR34" si="4">COUNTIF(C7:BM7,2)</f>
        <v>1</v>
      </c>
      <c r="BS7" s="7">
        <f t="shared" ref="BS7:BS34" si="5">COUNTIF(C7:BM7,3)</f>
        <v>8</v>
      </c>
      <c r="BT7" s="7">
        <f t="shared" ref="BT7:BT34" si="6">COUNTIF(C7:BM7,4)</f>
        <v>26</v>
      </c>
      <c r="BU7" s="7">
        <f t="shared" ref="BU7:BU34" si="7">COUNTIF(C7:BM7,5)</f>
        <v>28</v>
      </c>
      <c r="BV7" s="32">
        <f t="shared" ref="BV7:BV33" si="8">AVERAGE(C7:AR7)</f>
        <v>4.3095238095238093</v>
      </c>
      <c r="BW7" s="32">
        <f t="shared" ref="BW7:BW33" si="9">AVERAGE(AS7:BL7)</f>
        <v>4.25</v>
      </c>
      <c r="BX7" s="32">
        <f t="shared" ref="BX7:BX33" si="10">BW7-BV7</f>
        <v>-5.9523809523809312E-2</v>
      </c>
    </row>
    <row r="8" spans="1:76" ht="15.75" customHeight="1" thickBot="1" x14ac:dyDescent="0.35">
      <c r="A8" s="7">
        <v>8</v>
      </c>
      <c r="B8" s="7" t="s">
        <v>66</v>
      </c>
      <c r="C8" s="8">
        <v>3</v>
      </c>
      <c r="D8" s="8">
        <v>5</v>
      </c>
      <c r="E8" s="8">
        <v>3</v>
      </c>
      <c r="F8" s="8">
        <v>5</v>
      </c>
      <c r="G8" s="8">
        <v>5</v>
      </c>
      <c r="H8" s="8">
        <v>5</v>
      </c>
      <c r="I8" s="8">
        <v>4</v>
      </c>
      <c r="J8" s="8">
        <v>4</v>
      </c>
      <c r="K8" s="8">
        <v>4</v>
      </c>
      <c r="L8" s="8">
        <v>3</v>
      </c>
      <c r="M8" s="8">
        <v>4</v>
      </c>
      <c r="N8" s="8">
        <v>2</v>
      </c>
      <c r="O8" s="8">
        <v>5</v>
      </c>
      <c r="P8" s="8">
        <v>3</v>
      </c>
      <c r="Q8" s="8">
        <v>4</v>
      </c>
      <c r="R8" s="8">
        <v>5</v>
      </c>
      <c r="S8" s="8">
        <v>4</v>
      </c>
      <c r="T8" s="8">
        <v>4</v>
      </c>
      <c r="U8" s="8">
        <v>4</v>
      </c>
      <c r="V8" s="8">
        <v>2</v>
      </c>
      <c r="W8" s="8">
        <v>2</v>
      </c>
      <c r="X8" s="8">
        <v>4</v>
      </c>
      <c r="Y8" s="8">
        <v>5</v>
      </c>
      <c r="Z8" s="8">
        <v>4</v>
      </c>
      <c r="AA8" s="8">
        <v>4</v>
      </c>
      <c r="AB8" s="8">
        <v>5</v>
      </c>
      <c r="AC8" s="8">
        <v>4</v>
      </c>
      <c r="AD8" s="8">
        <v>4</v>
      </c>
      <c r="AE8" s="8">
        <v>2</v>
      </c>
      <c r="AF8" s="8">
        <v>3</v>
      </c>
      <c r="AG8" s="8">
        <v>2</v>
      </c>
      <c r="AH8" s="8">
        <v>5</v>
      </c>
      <c r="AI8" s="8">
        <v>5</v>
      </c>
      <c r="AJ8" s="8">
        <v>4</v>
      </c>
      <c r="AK8" s="8">
        <v>5</v>
      </c>
      <c r="AL8" s="8">
        <v>2</v>
      </c>
      <c r="AM8" s="8">
        <v>2</v>
      </c>
      <c r="AN8" s="8">
        <v>4</v>
      </c>
      <c r="AO8" s="8">
        <v>3</v>
      </c>
      <c r="AP8" s="8">
        <v>5</v>
      </c>
      <c r="AQ8" s="8">
        <v>3</v>
      </c>
      <c r="AR8" s="8">
        <v>4</v>
      </c>
      <c r="AS8">
        <v>4</v>
      </c>
      <c r="AT8">
        <v>3</v>
      </c>
      <c r="AU8">
        <v>4</v>
      </c>
      <c r="AV8">
        <v>3</v>
      </c>
      <c r="AW8" s="5">
        <v>5</v>
      </c>
      <c r="AX8">
        <v>4</v>
      </c>
      <c r="AY8">
        <v>4</v>
      </c>
      <c r="AZ8">
        <v>5</v>
      </c>
      <c r="BA8">
        <v>4</v>
      </c>
      <c r="BB8">
        <v>4</v>
      </c>
      <c r="BC8">
        <v>4</v>
      </c>
      <c r="BD8">
        <v>4</v>
      </c>
      <c r="BE8">
        <v>4</v>
      </c>
      <c r="BF8">
        <v>4</v>
      </c>
      <c r="BG8">
        <v>4</v>
      </c>
      <c r="BH8">
        <v>5</v>
      </c>
      <c r="BI8">
        <v>3</v>
      </c>
      <c r="BJ8">
        <v>4</v>
      </c>
      <c r="BK8" s="40">
        <v>5</v>
      </c>
      <c r="BL8" s="40">
        <v>5</v>
      </c>
      <c r="BM8">
        <v>5</v>
      </c>
      <c r="BN8">
        <f t="shared" si="0"/>
        <v>227</v>
      </c>
      <c r="BO8" s="6">
        <f t="shared" si="1"/>
        <v>3.7857142857142856</v>
      </c>
      <c r="BP8" s="32">
        <f t="shared" si="2"/>
        <v>3.9047619047619047</v>
      </c>
      <c r="BQ8" s="7">
        <f t="shared" si="3"/>
        <v>0</v>
      </c>
      <c r="BR8" s="7">
        <f t="shared" si="4"/>
        <v>7</v>
      </c>
      <c r="BS8" s="7">
        <f t="shared" si="5"/>
        <v>10</v>
      </c>
      <c r="BT8" s="7">
        <f t="shared" si="6"/>
        <v>28</v>
      </c>
      <c r="BU8" s="7">
        <f t="shared" si="7"/>
        <v>18</v>
      </c>
      <c r="BV8" s="32">
        <f t="shared" si="8"/>
        <v>3.7857142857142856</v>
      </c>
      <c r="BW8" s="32">
        <f t="shared" si="9"/>
        <v>4.0999999999999996</v>
      </c>
      <c r="BX8" s="32">
        <f t="shared" si="10"/>
        <v>0.31428571428571406</v>
      </c>
    </row>
    <row r="9" spans="1:76" ht="15.75" customHeight="1" thickBot="1" x14ac:dyDescent="0.35">
      <c r="A9" s="7">
        <v>9</v>
      </c>
      <c r="B9" s="7" t="s">
        <v>67</v>
      </c>
      <c r="C9" s="8">
        <v>3</v>
      </c>
      <c r="D9" s="8">
        <v>4</v>
      </c>
      <c r="E9" s="8">
        <v>4</v>
      </c>
      <c r="F9" s="8">
        <v>5</v>
      </c>
      <c r="G9" s="8">
        <v>4</v>
      </c>
      <c r="H9" s="8">
        <v>5</v>
      </c>
      <c r="I9" s="8">
        <v>3</v>
      </c>
      <c r="J9" s="8">
        <v>3</v>
      </c>
      <c r="K9" s="8">
        <v>4</v>
      </c>
      <c r="L9" s="8">
        <v>3</v>
      </c>
      <c r="M9" s="8">
        <v>4</v>
      </c>
      <c r="N9" s="8">
        <v>2</v>
      </c>
      <c r="O9" s="8">
        <v>4</v>
      </c>
      <c r="P9" s="8">
        <v>3</v>
      </c>
      <c r="Q9" s="8">
        <v>5</v>
      </c>
      <c r="R9" s="8">
        <v>4</v>
      </c>
      <c r="S9" s="8">
        <v>4</v>
      </c>
      <c r="T9" s="8">
        <v>3</v>
      </c>
      <c r="U9" s="8">
        <v>4</v>
      </c>
      <c r="V9" s="8">
        <v>2</v>
      </c>
      <c r="W9" s="8">
        <v>2</v>
      </c>
      <c r="X9" s="8">
        <v>4</v>
      </c>
      <c r="Y9" s="8">
        <v>5</v>
      </c>
      <c r="Z9" s="8">
        <v>4</v>
      </c>
      <c r="AA9" s="8">
        <v>4</v>
      </c>
      <c r="AB9" s="8">
        <v>5</v>
      </c>
      <c r="AC9" s="8">
        <v>3</v>
      </c>
      <c r="AD9" s="8">
        <v>4</v>
      </c>
      <c r="AE9" s="8">
        <v>2</v>
      </c>
      <c r="AF9" s="8">
        <v>3</v>
      </c>
      <c r="AG9" s="8">
        <v>2</v>
      </c>
      <c r="AH9" s="8">
        <v>4</v>
      </c>
      <c r="AI9" s="8">
        <v>5</v>
      </c>
      <c r="AJ9" s="8">
        <v>4</v>
      </c>
      <c r="AK9" s="8">
        <v>5</v>
      </c>
      <c r="AL9" s="8">
        <v>2</v>
      </c>
      <c r="AM9" s="8">
        <v>2</v>
      </c>
      <c r="AN9" s="8">
        <v>4</v>
      </c>
      <c r="AO9" s="8">
        <v>3</v>
      </c>
      <c r="AP9" s="8">
        <v>5</v>
      </c>
      <c r="AQ9" s="8">
        <v>4</v>
      </c>
      <c r="AR9" s="8">
        <v>3</v>
      </c>
      <c r="AS9">
        <v>4</v>
      </c>
      <c r="AT9">
        <v>3</v>
      </c>
      <c r="AU9">
        <v>4</v>
      </c>
      <c r="AV9">
        <v>3</v>
      </c>
      <c r="AW9" s="5">
        <v>5</v>
      </c>
      <c r="AX9">
        <v>5</v>
      </c>
      <c r="AY9">
        <v>4</v>
      </c>
      <c r="AZ9">
        <v>5</v>
      </c>
      <c r="BA9">
        <v>3</v>
      </c>
      <c r="BB9">
        <v>4</v>
      </c>
      <c r="BC9">
        <v>4</v>
      </c>
      <c r="BD9">
        <v>4</v>
      </c>
      <c r="BE9">
        <v>4</v>
      </c>
      <c r="BF9">
        <v>4</v>
      </c>
      <c r="BG9">
        <v>4</v>
      </c>
      <c r="BH9">
        <v>5</v>
      </c>
      <c r="BI9">
        <v>3</v>
      </c>
      <c r="BJ9">
        <v>2</v>
      </c>
      <c r="BK9" s="40">
        <v>5</v>
      </c>
      <c r="BL9" s="40">
        <v>5</v>
      </c>
      <c r="BM9">
        <v>5</v>
      </c>
      <c r="BN9">
        <f t="shared" si="0"/>
        <v>220</v>
      </c>
      <c r="BO9" s="6">
        <f t="shared" si="1"/>
        <v>3.6190476190476191</v>
      </c>
      <c r="BP9" s="32">
        <f t="shared" si="2"/>
        <v>3.7619047619047619</v>
      </c>
      <c r="BQ9" s="7">
        <f t="shared" si="3"/>
        <v>0</v>
      </c>
      <c r="BR9" s="7">
        <f t="shared" si="4"/>
        <v>8</v>
      </c>
      <c r="BS9" s="7">
        <f t="shared" si="5"/>
        <v>14</v>
      </c>
      <c r="BT9" s="7">
        <f t="shared" si="6"/>
        <v>26</v>
      </c>
      <c r="BU9" s="7">
        <f t="shared" si="7"/>
        <v>15</v>
      </c>
      <c r="BV9" s="32">
        <f t="shared" si="8"/>
        <v>3.6190476190476191</v>
      </c>
      <c r="BW9" s="32">
        <f t="shared" si="9"/>
        <v>4</v>
      </c>
      <c r="BX9" s="32">
        <f t="shared" si="10"/>
        <v>0.38095238095238093</v>
      </c>
    </row>
    <row r="10" spans="1:76" ht="15.75" customHeight="1" thickBot="1" x14ac:dyDescent="0.35">
      <c r="A10" s="7">
        <v>10</v>
      </c>
      <c r="B10" s="7" t="s">
        <v>129</v>
      </c>
      <c r="C10" s="8">
        <v>4</v>
      </c>
      <c r="D10" s="8">
        <v>4</v>
      </c>
      <c r="E10" s="8">
        <v>4</v>
      </c>
      <c r="F10" s="8">
        <v>3</v>
      </c>
      <c r="G10" s="8">
        <v>4</v>
      </c>
      <c r="H10" s="8">
        <v>5</v>
      </c>
      <c r="I10" s="8">
        <v>4</v>
      </c>
      <c r="J10" s="8">
        <v>3</v>
      </c>
      <c r="K10" s="8">
        <v>4</v>
      </c>
      <c r="L10" s="8">
        <v>3</v>
      </c>
      <c r="M10" s="8">
        <v>4</v>
      </c>
      <c r="N10" s="8">
        <v>2</v>
      </c>
      <c r="O10" s="8">
        <v>4</v>
      </c>
      <c r="P10" s="8">
        <v>3</v>
      </c>
      <c r="Q10" s="8">
        <v>4</v>
      </c>
      <c r="R10" s="8">
        <v>3</v>
      </c>
      <c r="S10" s="8">
        <v>3</v>
      </c>
      <c r="T10" s="8">
        <v>4</v>
      </c>
      <c r="U10" s="8">
        <v>2</v>
      </c>
      <c r="V10" s="8">
        <v>4</v>
      </c>
      <c r="W10" s="8">
        <v>3</v>
      </c>
      <c r="X10" s="8">
        <v>4</v>
      </c>
      <c r="Y10" s="8">
        <v>5</v>
      </c>
      <c r="Z10" s="8">
        <v>4</v>
      </c>
      <c r="AA10" s="8">
        <v>4</v>
      </c>
      <c r="AB10" s="8">
        <v>5</v>
      </c>
      <c r="AC10" s="8">
        <v>4</v>
      </c>
      <c r="AD10" s="8">
        <v>4</v>
      </c>
      <c r="AE10" s="8">
        <v>2</v>
      </c>
      <c r="AF10" s="8">
        <v>4</v>
      </c>
      <c r="AG10" s="8">
        <v>2</v>
      </c>
      <c r="AH10" s="8">
        <v>4</v>
      </c>
      <c r="AI10" s="8">
        <v>3</v>
      </c>
      <c r="AJ10" s="8">
        <v>4</v>
      </c>
      <c r="AK10" s="8">
        <v>4</v>
      </c>
      <c r="AL10" s="8">
        <v>2</v>
      </c>
      <c r="AM10" s="8">
        <v>2</v>
      </c>
      <c r="AN10" s="8">
        <v>4</v>
      </c>
      <c r="AO10" s="8">
        <v>4</v>
      </c>
      <c r="AP10" s="8">
        <v>3</v>
      </c>
      <c r="AQ10" s="8">
        <v>4</v>
      </c>
      <c r="AR10" s="8">
        <v>3</v>
      </c>
      <c r="AS10">
        <v>3</v>
      </c>
      <c r="AT10">
        <v>3</v>
      </c>
      <c r="AU10">
        <v>4</v>
      </c>
      <c r="AV10">
        <v>3</v>
      </c>
      <c r="AW10" s="5">
        <v>5</v>
      </c>
      <c r="AX10">
        <v>4</v>
      </c>
      <c r="AY10">
        <v>3</v>
      </c>
      <c r="AZ10">
        <v>5</v>
      </c>
      <c r="BA10">
        <v>3</v>
      </c>
      <c r="BB10">
        <v>4</v>
      </c>
      <c r="BC10">
        <v>3</v>
      </c>
      <c r="BD10">
        <v>4</v>
      </c>
      <c r="BE10">
        <v>4</v>
      </c>
      <c r="BF10">
        <v>3</v>
      </c>
      <c r="BG10">
        <v>4</v>
      </c>
      <c r="BH10">
        <v>3</v>
      </c>
      <c r="BI10">
        <v>4</v>
      </c>
      <c r="BJ10">
        <v>3</v>
      </c>
      <c r="BK10" s="40">
        <v>3</v>
      </c>
      <c r="BL10" s="40">
        <v>5</v>
      </c>
      <c r="BM10">
        <v>5</v>
      </c>
      <c r="BN10">
        <f t="shared" si="0"/>
        <v>211</v>
      </c>
      <c r="BO10" s="6">
        <f t="shared" si="1"/>
        <v>3.5476190476190474</v>
      </c>
      <c r="BP10" s="32">
        <f t="shared" si="2"/>
        <v>3.6031746031746033</v>
      </c>
      <c r="BQ10" s="7">
        <f t="shared" si="3"/>
        <v>0</v>
      </c>
      <c r="BR10" s="7">
        <f t="shared" si="4"/>
        <v>6</v>
      </c>
      <c r="BS10" s="7">
        <f t="shared" si="5"/>
        <v>20</v>
      </c>
      <c r="BT10" s="7">
        <f t="shared" si="6"/>
        <v>30</v>
      </c>
      <c r="BU10" s="7">
        <f t="shared" si="7"/>
        <v>7</v>
      </c>
      <c r="BV10" s="32">
        <f t="shared" si="8"/>
        <v>3.5476190476190474</v>
      </c>
      <c r="BW10" s="32">
        <f t="shared" si="9"/>
        <v>3.65</v>
      </c>
      <c r="BX10" s="32">
        <f t="shared" si="10"/>
        <v>0.10238095238095246</v>
      </c>
    </row>
    <row r="11" spans="1:76" ht="15.75" customHeight="1" thickBot="1" x14ac:dyDescent="0.35">
      <c r="A11" s="7">
        <v>11</v>
      </c>
      <c r="B11" s="7" t="s">
        <v>69</v>
      </c>
      <c r="C11" s="8">
        <v>3</v>
      </c>
      <c r="D11" s="8">
        <v>4</v>
      </c>
      <c r="E11" s="8">
        <v>3</v>
      </c>
      <c r="F11" s="8">
        <v>3</v>
      </c>
      <c r="G11" s="8">
        <v>5</v>
      </c>
      <c r="H11" s="8">
        <v>4</v>
      </c>
      <c r="I11" s="8">
        <v>4</v>
      </c>
      <c r="J11" s="8">
        <v>3</v>
      </c>
      <c r="K11" s="8">
        <v>4</v>
      </c>
      <c r="L11" s="8">
        <v>2</v>
      </c>
      <c r="M11" s="8">
        <v>4</v>
      </c>
      <c r="N11" s="8">
        <v>1</v>
      </c>
      <c r="O11" s="8">
        <v>4</v>
      </c>
      <c r="P11" s="8">
        <v>3</v>
      </c>
      <c r="Q11" s="8">
        <v>4</v>
      </c>
      <c r="R11" s="8">
        <v>4</v>
      </c>
      <c r="S11" s="8">
        <v>4</v>
      </c>
      <c r="T11" s="8">
        <v>4</v>
      </c>
      <c r="U11" s="8">
        <v>3</v>
      </c>
      <c r="V11" s="8">
        <v>4</v>
      </c>
      <c r="W11" s="8">
        <v>1</v>
      </c>
      <c r="X11" s="8">
        <v>4</v>
      </c>
      <c r="Y11" s="8">
        <v>5</v>
      </c>
      <c r="Z11" s="8">
        <v>4</v>
      </c>
      <c r="AA11" s="8">
        <v>4</v>
      </c>
      <c r="AB11" s="8">
        <v>5</v>
      </c>
      <c r="AC11" s="8">
        <v>4</v>
      </c>
      <c r="AD11" s="8">
        <v>4</v>
      </c>
      <c r="AE11" s="8">
        <v>2</v>
      </c>
      <c r="AF11" s="8">
        <v>3</v>
      </c>
      <c r="AG11" s="8">
        <v>4</v>
      </c>
      <c r="AH11" s="8">
        <v>5</v>
      </c>
      <c r="AI11" s="8">
        <v>1</v>
      </c>
      <c r="AJ11" s="8">
        <v>4</v>
      </c>
      <c r="AK11" s="8">
        <v>4</v>
      </c>
      <c r="AL11" s="8">
        <v>1</v>
      </c>
      <c r="AM11" s="8">
        <v>4</v>
      </c>
      <c r="AN11" s="8">
        <v>4</v>
      </c>
      <c r="AO11" s="8">
        <v>3</v>
      </c>
      <c r="AP11" s="8">
        <v>3</v>
      </c>
      <c r="AQ11" s="8">
        <v>3</v>
      </c>
      <c r="AR11" s="8">
        <v>3</v>
      </c>
      <c r="AS11">
        <v>3</v>
      </c>
      <c r="AT11">
        <v>4</v>
      </c>
      <c r="AU11">
        <v>4</v>
      </c>
      <c r="AV11">
        <v>4</v>
      </c>
      <c r="AW11" s="5">
        <v>5</v>
      </c>
      <c r="AX11">
        <v>4</v>
      </c>
      <c r="AY11">
        <v>4</v>
      </c>
      <c r="AZ11">
        <v>5</v>
      </c>
      <c r="BA11">
        <v>3</v>
      </c>
      <c r="BB11">
        <v>4</v>
      </c>
      <c r="BC11">
        <v>4</v>
      </c>
      <c r="BD11">
        <v>4</v>
      </c>
      <c r="BE11">
        <v>4</v>
      </c>
      <c r="BF11">
        <v>4</v>
      </c>
      <c r="BG11">
        <v>3</v>
      </c>
      <c r="BH11">
        <v>4</v>
      </c>
      <c r="BI11">
        <v>3</v>
      </c>
      <c r="BJ11">
        <v>4</v>
      </c>
      <c r="BK11" s="40">
        <v>5</v>
      </c>
      <c r="BL11" s="40">
        <v>5</v>
      </c>
      <c r="BM11">
        <v>5</v>
      </c>
      <c r="BN11">
        <f t="shared" si="0"/>
        <v>211</v>
      </c>
      <c r="BO11" s="6">
        <f t="shared" si="1"/>
        <v>3.4523809523809526</v>
      </c>
      <c r="BP11" s="32">
        <f t="shared" si="2"/>
        <v>3.6507936507936507</v>
      </c>
      <c r="BQ11" s="7">
        <f t="shared" si="3"/>
        <v>4</v>
      </c>
      <c r="BR11" s="7">
        <f t="shared" si="4"/>
        <v>2</v>
      </c>
      <c r="BS11" s="7">
        <f t="shared" si="5"/>
        <v>15</v>
      </c>
      <c r="BT11" s="7">
        <f t="shared" si="6"/>
        <v>33</v>
      </c>
      <c r="BU11" s="7">
        <f t="shared" si="7"/>
        <v>9</v>
      </c>
      <c r="BV11" s="32">
        <f t="shared" si="8"/>
        <v>3.4523809523809526</v>
      </c>
      <c r="BW11" s="32">
        <f t="shared" si="9"/>
        <v>4</v>
      </c>
      <c r="BX11" s="32">
        <f t="shared" si="10"/>
        <v>0.54761904761904745</v>
      </c>
    </row>
    <row r="12" spans="1:76" ht="15.75" customHeight="1" thickBot="1" x14ac:dyDescent="0.35">
      <c r="A12" s="7">
        <v>12</v>
      </c>
      <c r="B12" s="7" t="s">
        <v>130</v>
      </c>
      <c r="C12" s="8">
        <v>5</v>
      </c>
      <c r="D12" s="8">
        <v>5</v>
      </c>
      <c r="E12" s="8">
        <v>4</v>
      </c>
      <c r="F12" s="8">
        <v>4</v>
      </c>
      <c r="G12" s="8">
        <v>5</v>
      </c>
      <c r="H12" s="8">
        <v>4</v>
      </c>
      <c r="I12" s="8">
        <v>4</v>
      </c>
      <c r="J12" s="8">
        <v>3</v>
      </c>
      <c r="K12" s="8">
        <v>4</v>
      </c>
      <c r="L12" s="8">
        <v>4</v>
      </c>
      <c r="M12" s="8">
        <v>4</v>
      </c>
      <c r="N12" s="8">
        <v>4</v>
      </c>
      <c r="O12" s="8">
        <v>5</v>
      </c>
      <c r="P12" s="8">
        <v>4</v>
      </c>
      <c r="Q12" s="8">
        <v>5</v>
      </c>
      <c r="R12" s="8">
        <v>3</v>
      </c>
      <c r="S12" s="8">
        <v>3</v>
      </c>
      <c r="T12" s="8">
        <v>3</v>
      </c>
      <c r="U12" s="8">
        <v>4</v>
      </c>
      <c r="V12" s="8">
        <v>5</v>
      </c>
      <c r="W12" s="8">
        <v>3</v>
      </c>
      <c r="X12" s="8">
        <v>4</v>
      </c>
      <c r="Y12" s="8">
        <v>5</v>
      </c>
      <c r="Z12" s="8">
        <v>4</v>
      </c>
      <c r="AA12" s="8">
        <v>4</v>
      </c>
      <c r="AB12" s="8">
        <v>5</v>
      </c>
      <c r="AC12" s="8">
        <v>4</v>
      </c>
      <c r="AD12" s="8">
        <v>5</v>
      </c>
      <c r="AE12" s="8">
        <v>3</v>
      </c>
      <c r="AF12" s="8">
        <v>4</v>
      </c>
      <c r="AG12" s="8">
        <v>3</v>
      </c>
      <c r="AH12" s="8">
        <v>5</v>
      </c>
      <c r="AI12" s="8">
        <v>5</v>
      </c>
      <c r="AJ12" s="8">
        <v>4</v>
      </c>
      <c r="AK12" s="8">
        <v>4</v>
      </c>
      <c r="AL12" s="8">
        <v>3</v>
      </c>
      <c r="AM12" s="8">
        <v>3</v>
      </c>
      <c r="AN12" s="8">
        <v>5</v>
      </c>
      <c r="AO12" s="8">
        <v>4</v>
      </c>
      <c r="AP12" s="8">
        <v>4</v>
      </c>
      <c r="AQ12" s="8">
        <v>4</v>
      </c>
      <c r="AR12" s="8">
        <v>3</v>
      </c>
      <c r="AS12">
        <v>5</v>
      </c>
      <c r="AT12">
        <v>4</v>
      </c>
      <c r="AU12">
        <v>4</v>
      </c>
      <c r="AV12">
        <v>5</v>
      </c>
      <c r="AW12" s="5">
        <v>5</v>
      </c>
      <c r="AX12">
        <v>4</v>
      </c>
      <c r="AY12">
        <v>4</v>
      </c>
      <c r="AZ12">
        <v>5</v>
      </c>
      <c r="BA12">
        <v>3</v>
      </c>
      <c r="BB12">
        <v>4</v>
      </c>
      <c r="BC12">
        <v>3</v>
      </c>
      <c r="BD12">
        <v>4</v>
      </c>
      <c r="BE12">
        <v>4</v>
      </c>
      <c r="BF12">
        <v>4</v>
      </c>
      <c r="BG12">
        <v>4</v>
      </c>
      <c r="BH12">
        <v>5</v>
      </c>
      <c r="BI12">
        <v>4</v>
      </c>
      <c r="BJ12">
        <v>4</v>
      </c>
      <c r="BK12" s="40">
        <v>4</v>
      </c>
      <c r="BL12" s="40">
        <v>4</v>
      </c>
      <c r="BM12">
        <v>5</v>
      </c>
      <c r="BN12">
        <f t="shared" si="0"/>
        <v>241</v>
      </c>
      <c r="BO12" s="6">
        <f t="shared" si="1"/>
        <v>4.0476190476190474</v>
      </c>
      <c r="BP12" s="32">
        <f t="shared" si="2"/>
        <v>4.0952380952380949</v>
      </c>
      <c r="BQ12" s="7">
        <f t="shared" si="3"/>
        <v>0</v>
      </c>
      <c r="BR12" s="7">
        <f t="shared" si="4"/>
        <v>0</v>
      </c>
      <c r="BS12" s="7">
        <f t="shared" si="5"/>
        <v>12</v>
      </c>
      <c r="BT12" s="7">
        <f t="shared" si="6"/>
        <v>33</v>
      </c>
      <c r="BU12" s="7">
        <f t="shared" si="7"/>
        <v>18</v>
      </c>
      <c r="BV12" s="32">
        <f t="shared" si="8"/>
        <v>4.0476190476190474</v>
      </c>
      <c r="BW12" s="32">
        <f t="shared" si="9"/>
        <v>4.1500000000000004</v>
      </c>
      <c r="BX12" s="32">
        <f t="shared" si="10"/>
        <v>0.10238095238095291</v>
      </c>
    </row>
    <row r="13" spans="1:76" ht="15.75" customHeight="1" thickBot="1" x14ac:dyDescent="0.35">
      <c r="A13" s="7">
        <v>13</v>
      </c>
      <c r="B13" s="7" t="s">
        <v>71</v>
      </c>
      <c r="C13" s="8">
        <v>3</v>
      </c>
      <c r="D13" s="8">
        <v>5</v>
      </c>
      <c r="E13" s="8">
        <v>2</v>
      </c>
      <c r="F13" s="8">
        <v>5</v>
      </c>
      <c r="G13" s="8">
        <v>5</v>
      </c>
      <c r="H13" s="8">
        <v>4</v>
      </c>
      <c r="I13" s="8">
        <v>3</v>
      </c>
      <c r="J13" s="8">
        <v>4</v>
      </c>
      <c r="K13" s="8">
        <v>4</v>
      </c>
      <c r="L13" s="8">
        <v>3</v>
      </c>
      <c r="M13" s="8">
        <v>4</v>
      </c>
      <c r="N13" s="8">
        <v>3</v>
      </c>
      <c r="O13" s="8">
        <v>3</v>
      </c>
      <c r="P13" s="8">
        <v>3</v>
      </c>
      <c r="Q13" s="8">
        <v>5</v>
      </c>
      <c r="R13" s="8">
        <v>3</v>
      </c>
      <c r="S13" s="8">
        <v>4</v>
      </c>
      <c r="T13" s="8">
        <v>4</v>
      </c>
      <c r="U13" s="8">
        <v>3</v>
      </c>
      <c r="V13" s="8">
        <v>2</v>
      </c>
      <c r="W13" s="8">
        <v>2</v>
      </c>
      <c r="X13" s="8">
        <v>4</v>
      </c>
      <c r="Y13" s="8">
        <v>3</v>
      </c>
      <c r="Z13" s="8">
        <v>4</v>
      </c>
      <c r="AA13" s="8">
        <v>4</v>
      </c>
      <c r="AB13" s="8">
        <v>5</v>
      </c>
      <c r="AC13" s="8">
        <v>3</v>
      </c>
      <c r="AD13" s="8">
        <v>4</v>
      </c>
      <c r="AE13" s="8">
        <v>2</v>
      </c>
      <c r="AF13" s="8">
        <v>3</v>
      </c>
      <c r="AG13" s="8">
        <v>2</v>
      </c>
      <c r="AH13" s="8">
        <v>3</v>
      </c>
      <c r="AI13" s="8">
        <v>2</v>
      </c>
      <c r="AJ13" s="8">
        <v>3</v>
      </c>
      <c r="AK13" s="8">
        <v>4</v>
      </c>
      <c r="AL13" s="8">
        <v>2</v>
      </c>
      <c r="AM13" s="8">
        <v>2</v>
      </c>
      <c r="AN13" s="8">
        <v>4</v>
      </c>
      <c r="AO13" s="8">
        <v>2</v>
      </c>
      <c r="AP13" s="8">
        <v>3</v>
      </c>
      <c r="AQ13" s="8">
        <v>3</v>
      </c>
      <c r="AR13" s="8">
        <v>3</v>
      </c>
      <c r="AS13">
        <v>4</v>
      </c>
      <c r="AT13">
        <v>2</v>
      </c>
      <c r="AU13">
        <v>3</v>
      </c>
      <c r="AV13">
        <v>3</v>
      </c>
      <c r="AW13" s="5">
        <v>5</v>
      </c>
      <c r="AX13">
        <v>4</v>
      </c>
      <c r="AY13">
        <v>4</v>
      </c>
      <c r="AZ13">
        <v>5</v>
      </c>
      <c r="BA13">
        <v>3</v>
      </c>
      <c r="BB13">
        <v>4</v>
      </c>
      <c r="BC13">
        <v>3</v>
      </c>
      <c r="BD13">
        <v>4</v>
      </c>
      <c r="BE13">
        <v>4</v>
      </c>
      <c r="BF13">
        <v>3</v>
      </c>
      <c r="BG13">
        <v>4</v>
      </c>
      <c r="BH13">
        <v>5</v>
      </c>
      <c r="BI13">
        <v>4</v>
      </c>
      <c r="BJ13">
        <v>4</v>
      </c>
      <c r="BK13" s="40">
        <v>4</v>
      </c>
      <c r="BL13" s="40">
        <v>4</v>
      </c>
      <c r="BM13">
        <v>5</v>
      </c>
      <c r="BN13">
        <f t="shared" si="0"/>
        <v>203</v>
      </c>
      <c r="BO13" s="6">
        <f t="shared" si="1"/>
        <v>3.3095238095238093</v>
      </c>
      <c r="BP13" s="32">
        <f t="shared" si="2"/>
        <v>3.4920634920634921</v>
      </c>
      <c r="BQ13" s="7">
        <f t="shared" si="3"/>
        <v>0</v>
      </c>
      <c r="BR13" s="7">
        <f t="shared" si="4"/>
        <v>10</v>
      </c>
      <c r="BS13" s="7">
        <f t="shared" si="5"/>
        <v>21</v>
      </c>
      <c r="BT13" s="7">
        <f t="shared" si="6"/>
        <v>23</v>
      </c>
      <c r="BU13" s="7">
        <f t="shared" si="7"/>
        <v>9</v>
      </c>
      <c r="BV13" s="32">
        <f t="shared" si="8"/>
        <v>3.3095238095238093</v>
      </c>
      <c r="BW13" s="32">
        <f t="shared" si="9"/>
        <v>3.8</v>
      </c>
      <c r="BX13" s="32">
        <f t="shared" si="10"/>
        <v>0.49047619047619051</v>
      </c>
    </row>
    <row r="14" spans="1:76" ht="15.75" customHeight="1" thickBot="1" x14ac:dyDescent="0.35">
      <c r="A14" s="7">
        <v>14</v>
      </c>
      <c r="B14" s="7" t="s">
        <v>72</v>
      </c>
      <c r="C14" s="8">
        <v>2</v>
      </c>
      <c r="D14" s="8">
        <v>5</v>
      </c>
      <c r="E14" s="8">
        <v>3</v>
      </c>
      <c r="F14" s="8">
        <v>5</v>
      </c>
      <c r="G14" s="8">
        <v>5</v>
      </c>
      <c r="H14" s="8">
        <v>4</v>
      </c>
      <c r="I14" s="8">
        <v>4</v>
      </c>
      <c r="J14" s="8">
        <v>3</v>
      </c>
      <c r="K14" s="8">
        <v>4</v>
      </c>
      <c r="L14" s="8">
        <v>2</v>
      </c>
      <c r="M14" s="8">
        <v>4</v>
      </c>
      <c r="N14" s="8">
        <v>1</v>
      </c>
      <c r="O14" s="8">
        <v>4</v>
      </c>
      <c r="P14" s="8">
        <v>3</v>
      </c>
      <c r="Q14" s="8">
        <v>4</v>
      </c>
      <c r="R14" s="8">
        <v>4</v>
      </c>
      <c r="S14" s="8">
        <v>3</v>
      </c>
      <c r="T14" s="8">
        <v>4</v>
      </c>
      <c r="U14" s="8">
        <v>3</v>
      </c>
      <c r="V14" s="8">
        <v>2</v>
      </c>
      <c r="W14" s="8">
        <v>1</v>
      </c>
      <c r="X14" s="8">
        <v>4</v>
      </c>
      <c r="Y14" s="8">
        <v>4</v>
      </c>
      <c r="Z14" s="8">
        <v>4</v>
      </c>
      <c r="AA14" s="8">
        <v>4</v>
      </c>
      <c r="AB14" s="8">
        <v>5</v>
      </c>
      <c r="AC14" s="8">
        <v>3</v>
      </c>
      <c r="AD14" s="8">
        <v>4</v>
      </c>
      <c r="AE14" s="8">
        <v>2</v>
      </c>
      <c r="AF14" s="8">
        <v>4</v>
      </c>
      <c r="AG14" s="8">
        <v>2</v>
      </c>
      <c r="AH14" s="8">
        <v>3</v>
      </c>
      <c r="AI14" s="8">
        <v>3</v>
      </c>
      <c r="AJ14" s="8">
        <v>4</v>
      </c>
      <c r="AK14" s="8">
        <v>5</v>
      </c>
      <c r="AL14" s="8">
        <v>2</v>
      </c>
      <c r="AM14" s="8">
        <v>2</v>
      </c>
      <c r="AN14" s="8">
        <v>4</v>
      </c>
      <c r="AO14" s="8">
        <v>3</v>
      </c>
      <c r="AP14" s="8">
        <v>3</v>
      </c>
      <c r="AQ14" s="8">
        <v>3</v>
      </c>
      <c r="AR14" s="8">
        <v>3</v>
      </c>
      <c r="AS14">
        <v>3</v>
      </c>
      <c r="AT14">
        <v>3</v>
      </c>
      <c r="AU14">
        <v>3</v>
      </c>
      <c r="AV14">
        <v>3</v>
      </c>
      <c r="AW14" s="5">
        <v>5</v>
      </c>
      <c r="AX14">
        <v>4</v>
      </c>
      <c r="AY14">
        <v>3</v>
      </c>
      <c r="AZ14">
        <v>5</v>
      </c>
      <c r="BA14">
        <v>3</v>
      </c>
      <c r="BB14">
        <v>4</v>
      </c>
      <c r="BC14">
        <v>4</v>
      </c>
      <c r="BD14">
        <v>4</v>
      </c>
      <c r="BE14">
        <v>4</v>
      </c>
      <c r="BF14">
        <v>4</v>
      </c>
      <c r="BG14">
        <v>4</v>
      </c>
      <c r="BH14">
        <v>5</v>
      </c>
      <c r="BI14">
        <v>5</v>
      </c>
      <c r="BJ14">
        <v>4</v>
      </c>
      <c r="BK14" s="40">
        <v>4</v>
      </c>
      <c r="BL14" s="40">
        <v>4</v>
      </c>
      <c r="BM14">
        <v>4</v>
      </c>
      <c r="BN14">
        <f t="shared" si="0"/>
        <v>207</v>
      </c>
      <c r="BO14" s="6">
        <f t="shared" si="1"/>
        <v>3.3571428571428572</v>
      </c>
      <c r="BP14" s="32">
        <f t="shared" si="2"/>
        <v>3.5396825396825395</v>
      </c>
      <c r="BQ14" s="7">
        <f t="shared" si="3"/>
        <v>2</v>
      </c>
      <c r="BR14" s="7">
        <f t="shared" si="4"/>
        <v>7</v>
      </c>
      <c r="BS14" s="7">
        <f t="shared" si="5"/>
        <v>18</v>
      </c>
      <c r="BT14" s="7">
        <f t="shared" si="6"/>
        <v>27</v>
      </c>
      <c r="BU14" s="7">
        <f t="shared" si="7"/>
        <v>9</v>
      </c>
      <c r="BV14" s="32">
        <f t="shared" si="8"/>
        <v>3.3571428571428572</v>
      </c>
      <c r="BW14" s="32">
        <f t="shared" si="9"/>
        <v>3.9</v>
      </c>
      <c r="BX14" s="32">
        <f t="shared" si="10"/>
        <v>0.5428571428571427</v>
      </c>
    </row>
    <row r="15" spans="1:76" ht="15.75" customHeight="1" thickBot="1" x14ac:dyDescent="0.35">
      <c r="A15" s="7">
        <v>15</v>
      </c>
      <c r="B15" s="7" t="s">
        <v>131</v>
      </c>
      <c r="C15" s="8">
        <v>4</v>
      </c>
      <c r="D15" s="8">
        <v>4</v>
      </c>
      <c r="E15" s="8">
        <v>3</v>
      </c>
      <c r="F15" s="8">
        <v>5</v>
      </c>
      <c r="G15" s="8">
        <v>5</v>
      </c>
      <c r="H15" s="8">
        <v>4</v>
      </c>
      <c r="I15" s="8">
        <v>4</v>
      </c>
      <c r="J15" s="8">
        <v>4</v>
      </c>
      <c r="K15" s="8">
        <v>4</v>
      </c>
      <c r="L15" s="8">
        <v>3</v>
      </c>
      <c r="M15" s="8">
        <v>4</v>
      </c>
      <c r="N15" s="8">
        <v>3</v>
      </c>
      <c r="O15" s="8">
        <v>5</v>
      </c>
      <c r="P15" s="8">
        <v>3</v>
      </c>
      <c r="Q15" s="8">
        <v>5</v>
      </c>
      <c r="R15" s="8">
        <v>3</v>
      </c>
      <c r="S15" s="8">
        <v>4</v>
      </c>
      <c r="T15" s="8">
        <v>4</v>
      </c>
      <c r="U15" s="8">
        <v>4</v>
      </c>
      <c r="V15" s="8">
        <v>2</v>
      </c>
      <c r="W15" s="8">
        <v>3</v>
      </c>
      <c r="X15" s="8">
        <v>4</v>
      </c>
      <c r="Y15" s="8">
        <v>5</v>
      </c>
      <c r="Z15" s="8">
        <v>4</v>
      </c>
      <c r="AA15" s="8">
        <v>4</v>
      </c>
      <c r="AB15" s="8">
        <v>5</v>
      </c>
      <c r="AC15" s="8">
        <v>4</v>
      </c>
      <c r="AD15" s="8">
        <v>4</v>
      </c>
      <c r="AE15" s="8">
        <v>2</v>
      </c>
      <c r="AF15" s="8">
        <v>3</v>
      </c>
      <c r="AG15" s="8">
        <v>5</v>
      </c>
      <c r="AH15" s="8">
        <v>4</v>
      </c>
      <c r="AI15" s="8">
        <v>3</v>
      </c>
      <c r="AJ15" s="8">
        <v>4</v>
      </c>
      <c r="AK15" s="8">
        <v>4</v>
      </c>
      <c r="AL15" s="8">
        <v>1</v>
      </c>
      <c r="AM15" s="8">
        <v>2</v>
      </c>
      <c r="AN15" s="8">
        <v>5</v>
      </c>
      <c r="AO15" s="8">
        <v>3</v>
      </c>
      <c r="AP15" s="8">
        <v>4</v>
      </c>
      <c r="AQ15" s="8">
        <v>4</v>
      </c>
      <c r="AR15" s="8">
        <v>3</v>
      </c>
      <c r="AS15">
        <v>4</v>
      </c>
      <c r="AT15">
        <v>3</v>
      </c>
      <c r="AU15">
        <v>4</v>
      </c>
      <c r="AV15">
        <v>3</v>
      </c>
      <c r="AW15" s="5">
        <v>5</v>
      </c>
      <c r="AX15">
        <v>4</v>
      </c>
      <c r="AY15">
        <v>4</v>
      </c>
      <c r="AZ15">
        <v>5</v>
      </c>
      <c r="BA15">
        <v>3</v>
      </c>
      <c r="BB15">
        <v>4</v>
      </c>
      <c r="BC15">
        <v>4</v>
      </c>
      <c r="BD15">
        <v>4</v>
      </c>
      <c r="BE15">
        <v>4</v>
      </c>
      <c r="BF15">
        <v>4</v>
      </c>
      <c r="BG15">
        <v>4</v>
      </c>
      <c r="BH15">
        <v>5</v>
      </c>
      <c r="BI15">
        <v>5</v>
      </c>
      <c r="BJ15">
        <v>4</v>
      </c>
      <c r="BK15" s="40">
        <v>4</v>
      </c>
      <c r="BL15" s="40">
        <v>4</v>
      </c>
      <c r="BM15">
        <v>5</v>
      </c>
      <c r="BN15">
        <f t="shared" si="0"/>
        <v>226</v>
      </c>
      <c r="BO15" s="6">
        <f t="shared" si="1"/>
        <v>3.7380952380952381</v>
      </c>
      <c r="BP15" s="32">
        <f t="shared" si="2"/>
        <v>3.8571428571428572</v>
      </c>
      <c r="BQ15" s="7">
        <f t="shared" si="3"/>
        <v>1</v>
      </c>
      <c r="BR15" s="7">
        <f t="shared" si="4"/>
        <v>3</v>
      </c>
      <c r="BS15" s="7">
        <f t="shared" si="5"/>
        <v>13</v>
      </c>
      <c r="BT15" s="7">
        <f t="shared" si="6"/>
        <v>33</v>
      </c>
      <c r="BU15" s="7">
        <f t="shared" si="7"/>
        <v>13</v>
      </c>
      <c r="BV15" s="32">
        <f t="shared" si="8"/>
        <v>3.7380952380952381</v>
      </c>
      <c r="BW15" s="32">
        <f t="shared" si="9"/>
        <v>4.05</v>
      </c>
      <c r="BX15" s="32">
        <f t="shared" si="10"/>
        <v>0.31190476190476168</v>
      </c>
    </row>
    <row r="16" spans="1:76" ht="15.75" customHeight="1" thickBot="1" x14ac:dyDescent="0.35">
      <c r="A16" s="7">
        <v>16</v>
      </c>
      <c r="B16" s="7" t="s">
        <v>74</v>
      </c>
      <c r="C16" s="8">
        <v>4</v>
      </c>
      <c r="D16" s="8">
        <v>4</v>
      </c>
      <c r="E16" s="8">
        <v>1</v>
      </c>
      <c r="F16" s="8">
        <v>5</v>
      </c>
      <c r="G16" s="8">
        <v>5</v>
      </c>
      <c r="H16" s="8">
        <v>4</v>
      </c>
      <c r="I16" s="8">
        <v>4</v>
      </c>
      <c r="J16" s="8">
        <v>3</v>
      </c>
      <c r="K16" s="8">
        <v>4</v>
      </c>
      <c r="L16" s="8">
        <v>2</v>
      </c>
      <c r="M16" s="8">
        <v>4</v>
      </c>
      <c r="N16" s="8">
        <v>4</v>
      </c>
      <c r="O16" s="8">
        <v>4</v>
      </c>
      <c r="P16" s="8">
        <v>4</v>
      </c>
      <c r="Q16" s="8">
        <v>4</v>
      </c>
      <c r="R16" s="8">
        <v>4</v>
      </c>
      <c r="S16" s="8">
        <v>3</v>
      </c>
      <c r="T16" s="8">
        <v>3</v>
      </c>
      <c r="U16" s="8">
        <v>3</v>
      </c>
      <c r="V16" s="8">
        <v>4</v>
      </c>
      <c r="W16" s="8">
        <v>2</v>
      </c>
      <c r="X16" s="8">
        <v>4</v>
      </c>
      <c r="Y16" s="8">
        <v>5</v>
      </c>
      <c r="Z16" s="8">
        <v>4</v>
      </c>
      <c r="AA16" s="8">
        <v>4</v>
      </c>
      <c r="AB16" s="8">
        <v>4</v>
      </c>
      <c r="AC16" s="8">
        <v>4</v>
      </c>
      <c r="AD16" s="8">
        <v>4</v>
      </c>
      <c r="AE16" s="8">
        <v>2</v>
      </c>
      <c r="AF16" s="8">
        <v>4</v>
      </c>
      <c r="AG16" s="8">
        <v>4</v>
      </c>
      <c r="AH16" s="8">
        <v>5</v>
      </c>
      <c r="AI16" s="8">
        <v>3</v>
      </c>
      <c r="AJ16" s="8">
        <v>4</v>
      </c>
      <c r="AK16" s="8">
        <v>4</v>
      </c>
      <c r="AL16" s="8">
        <v>2</v>
      </c>
      <c r="AM16" s="8">
        <v>2</v>
      </c>
      <c r="AN16" s="8">
        <v>5</v>
      </c>
      <c r="AO16" s="8">
        <v>3</v>
      </c>
      <c r="AP16" s="8">
        <v>3</v>
      </c>
      <c r="AQ16" s="8">
        <v>4</v>
      </c>
      <c r="AR16" s="8">
        <v>3</v>
      </c>
      <c r="AS16">
        <v>3</v>
      </c>
      <c r="AT16">
        <v>4</v>
      </c>
      <c r="AU16">
        <v>2</v>
      </c>
      <c r="AV16">
        <v>3</v>
      </c>
      <c r="AW16" s="5">
        <v>5</v>
      </c>
      <c r="AX16">
        <v>4</v>
      </c>
      <c r="AY16">
        <v>5</v>
      </c>
      <c r="AZ16">
        <v>5</v>
      </c>
      <c r="BA16">
        <v>2</v>
      </c>
      <c r="BB16">
        <v>4</v>
      </c>
      <c r="BC16">
        <v>4</v>
      </c>
      <c r="BD16">
        <v>4</v>
      </c>
      <c r="BE16">
        <v>4</v>
      </c>
      <c r="BF16">
        <v>5</v>
      </c>
      <c r="BG16">
        <v>4</v>
      </c>
      <c r="BH16">
        <v>5</v>
      </c>
      <c r="BI16">
        <v>4</v>
      </c>
      <c r="BJ16">
        <v>4</v>
      </c>
      <c r="BK16" s="40">
        <v>3</v>
      </c>
      <c r="BL16" s="40">
        <v>4</v>
      </c>
      <c r="BM16">
        <v>5</v>
      </c>
      <c r="BN16">
        <f t="shared" si="0"/>
        <v>219</v>
      </c>
      <c r="BO16" s="6">
        <f t="shared" si="1"/>
        <v>3.6190476190476191</v>
      </c>
      <c r="BP16" s="32">
        <f t="shared" si="2"/>
        <v>3.7301587301587302</v>
      </c>
      <c r="BQ16" s="7">
        <f t="shared" si="3"/>
        <v>1</v>
      </c>
      <c r="BR16" s="7">
        <f t="shared" si="4"/>
        <v>7</v>
      </c>
      <c r="BS16" s="7">
        <f t="shared" si="5"/>
        <v>11</v>
      </c>
      <c r="BT16" s="7">
        <f t="shared" si="6"/>
        <v>33</v>
      </c>
      <c r="BU16" s="7">
        <f t="shared" si="7"/>
        <v>11</v>
      </c>
      <c r="BV16" s="32">
        <f t="shared" si="8"/>
        <v>3.6190476190476191</v>
      </c>
      <c r="BW16" s="32">
        <f t="shared" si="9"/>
        <v>3.9</v>
      </c>
      <c r="BX16" s="32">
        <f t="shared" si="10"/>
        <v>0.28095238095238084</v>
      </c>
    </row>
    <row r="17" spans="1:76" ht="15.75" customHeight="1" thickBot="1" x14ac:dyDescent="0.35">
      <c r="A17" s="7">
        <v>17</v>
      </c>
      <c r="B17" s="7" t="s">
        <v>132</v>
      </c>
      <c r="C17" s="8">
        <v>4</v>
      </c>
      <c r="D17" s="8">
        <v>4</v>
      </c>
      <c r="E17" s="8">
        <v>2</v>
      </c>
      <c r="F17" s="8">
        <v>5</v>
      </c>
      <c r="G17" s="8">
        <v>5</v>
      </c>
      <c r="H17" s="8">
        <v>4</v>
      </c>
      <c r="I17" s="8">
        <v>4</v>
      </c>
      <c r="J17" s="8">
        <v>4</v>
      </c>
      <c r="K17" s="8">
        <v>4</v>
      </c>
      <c r="L17" s="8">
        <v>2</v>
      </c>
      <c r="M17" s="8">
        <v>4</v>
      </c>
      <c r="N17" s="8">
        <v>1</v>
      </c>
      <c r="O17" s="8">
        <v>4</v>
      </c>
      <c r="P17" s="8">
        <v>3</v>
      </c>
      <c r="Q17" s="8">
        <v>4</v>
      </c>
      <c r="R17" s="8">
        <v>4</v>
      </c>
      <c r="S17" s="8">
        <v>3</v>
      </c>
      <c r="T17" s="8">
        <v>4</v>
      </c>
      <c r="U17" s="8">
        <v>4</v>
      </c>
      <c r="V17" s="8">
        <v>4</v>
      </c>
      <c r="W17" s="8">
        <v>2</v>
      </c>
      <c r="X17" s="8">
        <v>4</v>
      </c>
      <c r="Y17" s="8">
        <v>5</v>
      </c>
      <c r="Z17" s="8">
        <v>4</v>
      </c>
      <c r="AA17" s="8">
        <v>4</v>
      </c>
      <c r="AB17" s="8">
        <v>5</v>
      </c>
      <c r="AC17" s="8">
        <v>3</v>
      </c>
      <c r="AD17" s="8">
        <v>4</v>
      </c>
      <c r="AE17" s="8">
        <v>2</v>
      </c>
      <c r="AF17" s="8">
        <v>4</v>
      </c>
      <c r="AG17" s="8">
        <v>2</v>
      </c>
      <c r="AH17" s="8">
        <v>4</v>
      </c>
      <c r="AI17" s="8">
        <v>3</v>
      </c>
      <c r="AJ17" s="8">
        <v>3</v>
      </c>
      <c r="AK17" s="8">
        <v>4</v>
      </c>
      <c r="AL17" s="8">
        <v>3</v>
      </c>
      <c r="AM17" s="8">
        <v>2</v>
      </c>
      <c r="AN17" s="8">
        <v>5</v>
      </c>
      <c r="AO17" s="8">
        <v>4</v>
      </c>
      <c r="AP17" s="8">
        <v>4</v>
      </c>
      <c r="AQ17" s="8">
        <v>4</v>
      </c>
      <c r="AR17" s="8">
        <v>3</v>
      </c>
      <c r="AS17">
        <v>3</v>
      </c>
      <c r="AT17">
        <v>2</v>
      </c>
      <c r="AU17">
        <v>2</v>
      </c>
      <c r="AV17">
        <v>3</v>
      </c>
      <c r="AW17" s="5">
        <v>5</v>
      </c>
      <c r="AX17">
        <v>4</v>
      </c>
      <c r="AY17">
        <v>4</v>
      </c>
      <c r="AZ17">
        <v>5</v>
      </c>
      <c r="BA17">
        <v>2</v>
      </c>
      <c r="BB17">
        <v>4</v>
      </c>
      <c r="BC17">
        <v>4</v>
      </c>
      <c r="BD17">
        <v>4</v>
      </c>
      <c r="BE17">
        <v>4</v>
      </c>
      <c r="BF17">
        <v>4</v>
      </c>
      <c r="BG17">
        <v>4</v>
      </c>
      <c r="BH17">
        <v>5</v>
      </c>
      <c r="BI17">
        <v>4</v>
      </c>
      <c r="BJ17">
        <v>4</v>
      </c>
      <c r="BK17" s="40">
        <v>4</v>
      </c>
      <c r="BL17" s="40">
        <v>4</v>
      </c>
      <c r="BM17">
        <v>5</v>
      </c>
      <c r="BN17">
        <f t="shared" si="0"/>
        <v>214</v>
      </c>
      <c r="BO17" s="6">
        <f t="shared" si="1"/>
        <v>3.5952380952380953</v>
      </c>
      <c r="BP17" s="32">
        <f t="shared" si="2"/>
        <v>3.6666666666666665</v>
      </c>
      <c r="BQ17" s="7">
        <f t="shared" si="3"/>
        <v>1</v>
      </c>
      <c r="BR17" s="7">
        <f t="shared" si="4"/>
        <v>9</v>
      </c>
      <c r="BS17" s="7">
        <f t="shared" si="5"/>
        <v>9</v>
      </c>
      <c r="BT17" s="7">
        <f t="shared" si="6"/>
        <v>35</v>
      </c>
      <c r="BU17" s="7">
        <f t="shared" si="7"/>
        <v>9</v>
      </c>
      <c r="BV17" s="32">
        <f t="shared" si="8"/>
        <v>3.5952380952380953</v>
      </c>
      <c r="BW17" s="32">
        <f t="shared" si="9"/>
        <v>3.75</v>
      </c>
      <c r="BX17" s="32">
        <f t="shared" si="10"/>
        <v>0.15476190476190466</v>
      </c>
    </row>
    <row r="18" spans="1:76" ht="15.75" customHeight="1" thickBot="1" x14ac:dyDescent="0.35">
      <c r="A18" s="7">
        <v>18</v>
      </c>
      <c r="B18" s="7" t="s">
        <v>133</v>
      </c>
      <c r="C18" s="8">
        <v>4</v>
      </c>
      <c r="D18" s="8">
        <v>5</v>
      </c>
      <c r="E18" s="8">
        <v>4</v>
      </c>
      <c r="F18" s="8">
        <v>5</v>
      </c>
      <c r="G18" s="8">
        <v>5</v>
      </c>
      <c r="H18" s="8">
        <v>4</v>
      </c>
      <c r="I18" s="8">
        <v>4</v>
      </c>
      <c r="J18" s="8">
        <v>5</v>
      </c>
      <c r="K18" s="8">
        <v>4</v>
      </c>
      <c r="L18" s="8">
        <v>3</v>
      </c>
      <c r="M18" s="8">
        <v>4</v>
      </c>
      <c r="N18" s="8">
        <v>5</v>
      </c>
      <c r="O18" s="8">
        <v>4</v>
      </c>
      <c r="P18" s="8">
        <v>2</v>
      </c>
      <c r="Q18" s="8">
        <v>4</v>
      </c>
      <c r="R18" s="8">
        <v>4</v>
      </c>
      <c r="S18" s="8">
        <v>2</v>
      </c>
      <c r="T18" s="8">
        <v>4</v>
      </c>
      <c r="U18" s="8">
        <v>3</v>
      </c>
      <c r="V18" s="8">
        <v>4</v>
      </c>
      <c r="W18" s="8">
        <v>3</v>
      </c>
      <c r="X18" s="8">
        <v>4</v>
      </c>
      <c r="Y18" s="8">
        <v>5</v>
      </c>
      <c r="Z18" s="8">
        <v>4</v>
      </c>
      <c r="AA18" s="8">
        <v>4</v>
      </c>
      <c r="AB18" s="8">
        <v>5</v>
      </c>
      <c r="AC18" s="8">
        <v>4</v>
      </c>
      <c r="AD18" s="8">
        <v>3</v>
      </c>
      <c r="AE18" s="8">
        <v>2</v>
      </c>
      <c r="AF18" s="8">
        <v>3</v>
      </c>
      <c r="AG18" s="8">
        <v>4</v>
      </c>
      <c r="AH18" s="8">
        <v>3</v>
      </c>
      <c r="AI18" s="8">
        <v>2</v>
      </c>
      <c r="AJ18" s="8">
        <v>4</v>
      </c>
      <c r="AK18" s="8">
        <v>4</v>
      </c>
      <c r="AL18" s="8">
        <v>3</v>
      </c>
      <c r="AM18" s="8">
        <v>2</v>
      </c>
      <c r="AN18" s="8">
        <v>4</v>
      </c>
      <c r="AO18" s="8">
        <v>3</v>
      </c>
      <c r="AP18" s="8">
        <v>3</v>
      </c>
      <c r="AQ18" s="8">
        <v>3</v>
      </c>
      <c r="AR18" s="8">
        <v>3</v>
      </c>
      <c r="AS18">
        <v>4</v>
      </c>
      <c r="AT18">
        <v>4</v>
      </c>
      <c r="AU18">
        <v>3</v>
      </c>
      <c r="AV18">
        <v>3</v>
      </c>
      <c r="AW18" s="5">
        <v>5</v>
      </c>
      <c r="AX18">
        <v>5</v>
      </c>
      <c r="AY18">
        <v>4</v>
      </c>
      <c r="AZ18">
        <v>5</v>
      </c>
      <c r="BA18">
        <v>2</v>
      </c>
      <c r="BB18">
        <v>4</v>
      </c>
      <c r="BC18">
        <v>4</v>
      </c>
      <c r="BD18">
        <v>4</v>
      </c>
      <c r="BE18">
        <v>4</v>
      </c>
      <c r="BF18">
        <v>4</v>
      </c>
      <c r="BG18">
        <v>3</v>
      </c>
      <c r="BH18">
        <v>4</v>
      </c>
      <c r="BI18">
        <v>4</v>
      </c>
      <c r="BJ18">
        <v>4</v>
      </c>
      <c r="BK18" s="40">
        <v>4</v>
      </c>
      <c r="BL18" s="40">
        <v>4</v>
      </c>
      <c r="BM18">
        <v>5</v>
      </c>
      <c r="BN18">
        <f t="shared" si="0"/>
        <v>220</v>
      </c>
      <c r="BO18" s="6">
        <f t="shared" si="1"/>
        <v>3.6666666666666665</v>
      </c>
      <c r="BP18" s="32">
        <f t="shared" si="2"/>
        <v>3.7619047619047619</v>
      </c>
      <c r="BQ18" s="7">
        <f t="shared" si="3"/>
        <v>0</v>
      </c>
      <c r="BR18" s="7">
        <f t="shared" si="4"/>
        <v>6</v>
      </c>
      <c r="BS18" s="7">
        <f t="shared" si="5"/>
        <v>14</v>
      </c>
      <c r="BT18" s="7">
        <f t="shared" si="6"/>
        <v>32</v>
      </c>
      <c r="BU18" s="7">
        <f t="shared" si="7"/>
        <v>11</v>
      </c>
      <c r="BV18" s="32">
        <f t="shared" si="8"/>
        <v>3.6666666666666665</v>
      </c>
      <c r="BW18" s="32">
        <f t="shared" si="9"/>
        <v>3.9</v>
      </c>
      <c r="BX18" s="32">
        <f t="shared" si="10"/>
        <v>0.23333333333333339</v>
      </c>
    </row>
    <row r="19" spans="1:76" ht="15.75" customHeight="1" thickBot="1" x14ac:dyDescent="0.35">
      <c r="A19" s="7">
        <v>19</v>
      </c>
      <c r="B19" s="7" t="s">
        <v>134</v>
      </c>
      <c r="C19" s="8">
        <v>4</v>
      </c>
      <c r="D19" s="8">
        <v>5</v>
      </c>
      <c r="E19" s="8">
        <v>3</v>
      </c>
      <c r="F19" s="8">
        <v>3</v>
      </c>
      <c r="G19" s="8">
        <v>4</v>
      </c>
      <c r="H19" s="8">
        <v>4</v>
      </c>
      <c r="I19" s="8">
        <v>4</v>
      </c>
      <c r="J19" s="8">
        <v>4</v>
      </c>
      <c r="K19" s="8">
        <v>4</v>
      </c>
      <c r="L19" s="8">
        <v>3</v>
      </c>
      <c r="M19" s="8">
        <v>4</v>
      </c>
      <c r="N19" s="8">
        <v>5</v>
      </c>
      <c r="O19" s="8">
        <v>5</v>
      </c>
      <c r="P19" s="8">
        <v>4</v>
      </c>
      <c r="Q19" s="8">
        <v>4</v>
      </c>
      <c r="R19" s="8">
        <v>5</v>
      </c>
      <c r="S19" s="8">
        <v>3</v>
      </c>
      <c r="T19" s="8">
        <v>4</v>
      </c>
      <c r="U19" s="8">
        <v>4</v>
      </c>
      <c r="V19" s="8">
        <v>4</v>
      </c>
      <c r="W19" s="8">
        <v>2</v>
      </c>
      <c r="X19" s="8">
        <v>4</v>
      </c>
      <c r="Y19" s="8">
        <v>5</v>
      </c>
      <c r="Z19" s="8">
        <v>4</v>
      </c>
      <c r="AA19" s="8">
        <v>4</v>
      </c>
      <c r="AB19" s="8">
        <v>4</v>
      </c>
      <c r="AC19" s="8">
        <v>3</v>
      </c>
      <c r="AD19" s="8">
        <v>4</v>
      </c>
      <c r="AE19" s="8">
        <v>2</v>
      </c>
      <c r="AF19" s="8">
        <v>3</v>
      </c>
      <c r="AG19" s="8">
        <v>4</v>
      </c>
      <c r="AH19" s="8">
        <v>4</v>
      </c>
      <c r="AI19" s="8">
        <v>2</v>
      </c>
      <c r="AJ19" s="8">
        <v>4</v>
      </c>
      <c r="AK19" s="8">
        <v>4</v>
      </c>
      <c r="AL19" s="8">
        <v>3</v>
      </c>
      <c r="AM19" s="8">
        <v>4</v>
      </c>
      <c r="AN19" s="8">
        <v>4</v>
      </c>
      <c r="AO19" s="8">
        <v>3</v>
      </c>
      <c r="AP19" s="8">
        <v>4</v>
      </c>
      <c r="AQ19" s="8">
        <v>3</v>
      </c>
      <c r="AR19" s="8">
        <v>3</v>
      </c>
      <c r="AS19">
        <v>5</v>
      </c>
      <c r="AT19">
        <v>3</v>
      </c>
      <c r="AU19">
        <v>3</v>
      </c>
      <c r="AV19">
        <v>4</v>
      </c>
      <c r="AW19" s="5">
        <v>5</v>
      </c>
      <c r="AX19">
        <v>5</v>
      </c>
      <c r="AY19">
        <v>4</v>
      </c>
      <c r="AZ19">
        <v>5</v>
      </c>
      <c r="BA19">
        <v>3</v>
      </c>
      <c r="BB19">
        <v>4</v>
      </c>
      <c r="BC19">
        <v>3</v>
      </c>
      <c r="BD19">
        <v>4</v>
      </c>
      <c r="BE19">
        <v>4</v>
      </c>
      <c r="BF19">
        <v>5</v>
      </c>
      <c r="BG19">
        <v>4</v>
      </c>
      <c r="BH19">
        <v>5</v>
      </c>
      <c r="BI19">
        <v>4</v>
      </c>
      <c r="BJ19">
        <v>4</v>
      </c>
      <c r="BK19" s="40">
        <v>4</v>
      </c>
      <c r="BL19" s="40">
        <v>4</v>
      </c>
      <c r="BM19">
        <v>5</v>
      </c>
      <c r="BN19">
        <f t="shared" si="0"/>
        <v>227</v>
      </c>
      <c r="BO19" s="6">
        <f t="shared" si="1"/>
        <v>3.7380952380952381</v>
      </c>
      <c r="BP19" s="32">
        <f t="shared" si="2"/>
        <v>3.873015873015873</v>
      </c>
      <c r="BQ19" s="7">
        <f t="shared" si="3"/>
        <v>0</v>
      </c>
      <c r="BR19" s="7">
        <f t="shared" si="4"/>
        <v>3</v>
      </c>
      <c r="BS19" s="7">
        <f t="shared" si="5"/>
        <v>14</v>
      </c>
      <c r="BT19" s="7">
        <f t="shared" si="6"/>
        <v>34</v>
      </c>
      <c r="BU19" s="7">
        <f t="shared" si="7"/>
        <v>12</v>
      </c>
      <c r="BV19" s="32">
        <f t="shared" si="8"/>
        <v>3.7380952380952381</v>
      </c>
      <c r="BW19" s="32">
        <f t="shared" si="9"/>
        <v>4.0999999999999996</v>
      </c>
      <c r="BX19" s="32">
        <f t="shared" si="10"/>
        <v>0.36190476190476151</v>
      </c>
    </row>
    <row r="20" spans="1:76" ht="15.75" customHeight="1" thickBot="1" x14ac:dyDescent="0.35">
      <c r="A20" s="7">
        <v>20</v>
      </c>
      <c r="B20" s="7" t="s">
        <v>78</v>
      </c>
      <c r="C20" s="8">
        <v>3</v>
      </c>
      <c r="D20" s="8">
        <v>4</v>
      </c>
      <c r="E20" s="8">
        <v>5</v>
      </c>
      <c r="F20" s="8">
        <v>5</v>
      </c>
      <c r="G20" s="8">
        <v>4</v>
      </c>
      <c r="H20" s="8">
        <v>3</v>
      </c>
      <c r="I20" s="8">
        <v>4</v>
      </c>
      <c r="J20" s="8">
        <v>4</v>
      </c>
      <c r="K20" s="8">
        <v>5</v>
      </c>
      <c r="L20" s="8">
        <v>5</v>
      </c>
      <c r="M20" s="8">
        <v>4</v>
      </c>
      <c r="N20" s="8">
        <v>3</v>
      </c>
      <c r="O20" s="8">
        <v>3</v>
      </c>
      <c r="P20" s="8">
        <v>4</v>
      </c>
      <c r="Q20" s="8">
        <v>4</v>
      </c>
      <c r="R20" s="8">
        <v>4</v>
      </c>
      <c r="S20" s="8">
        <v>3</v>
      </c>
      <c r="T20" s="8">
        <v>3</v>
      </c>
      <c r="U20" s="8">
        <v>5</v>
      </c>
      <c r="V20" s="8">
        <v>4</v>
      </c>
      <c r="W20" s="8">
        <v>3</v>
      </c>
      <c r="X20" s="8">
        <v>4</v>
      </c>
      <c r="Y20" s="8">
        <v>5</v>
      </c>
      <c r="Z20" s="8">
        <v>5</v>
      </c>
      <c r="AA20" s="8">
        <v>4</v>
      </c>
      <c r="AB20" s="8">
        <v>5</v>
      </c>
      <c r="AC20" s="8">
        <v>4</v>
      </c>
      <c r="AD20" s="8">
        <v>3</v>
      </c>
      <c r="AE20" s="8">
        <v>2</v>
      </c>
      <c r="AF20" s="8">
        <v>4</v>
      </c>
      <c r="AG20" s="8">
        <v>3</v>
      </c>
      <c r="AH20" s="8">
        <v>3</v>
      </c>
      <c r="AI20" s="8">
        <v>5</v>
      </c>
      <c r="AJ20" s="8">
        <v>4</v>
      </c>
      <c r="AK20" s="8">
        <v>5</v>
      </c>
      <c r="AL20" s="8">
        <v>2</v>
      </c>
      <c r="AM20" s="8">
        <v>2</v>
      </c>
      <c r="AN20" s="8">
        <v>4</v>
      </c>
      <c r="AO20" s="8">
        <v>3</v>
      </c>
      <c r="AP20" s="8">
        <v>4</v>
      </c>
      <c r="AQ20" s="8">
        <v>4</v>
      </c>
      <c r="AR20" s="8">
        <v>3</v>
      </c>
      <c r="AS20">
        <v>3</v>
      </c>
      <c r="AT20">
        <v>2</v>
      </c>
      <c r="AU20">
        <v>4</v>
      </c>
      <c r="AV20">
        <v>4</v>
      </c>
      <c r="AW20" s="5">
        <v>4</v>
      </c>
      <c r="AX20">
        <v>3</v>
      </c>
      <c r="AY20">
        <v>4</v>
      </c>
      <c r="AZ20">
        <v>2</v>
      </c>
      <c r="BA20">
        <v>2</v>
      </c>
      <c r="BB20">
        <v>4</v>
      </c>
      <c r="BC20">
        <v>4</v>
      </c>
      <c r="BD20">
        <v>3</v>
      </c>
      <c r="BE20">
        <v>4</v>
      </c>
      <c r="BF20">
        <v>2</v>
      </c>
      <c r="BG20">
        <v>3</v>
      </c>
      <c r="BH20">
        <v>4</v>
      </c>
      <c r="BI20">
        <v>5</v>
      </c>
      <c r="BJ20">
        <v>4</v>
      </c>
      <c r="BK20" s="40">
        <v>4</v>
      </c>
      <c r="BL20" s="40">
        <v>2</v>
      </c>
      <c r="BM20">
        <v>4</v>
      </c>
      <c r="BN20">
        <f t="shared" si="0"/>
        <v>217</v>
      </c>
      <c r="BO20" s="6">
        <f t="shared" si="1"/>
        <v>3.8095238095238093</v>
      </c>
      <c r="BP20" s="32">
        <f t="shared" si="2"/>
        <v>3.6666666666666665</v>
      </c>
      <c r="BQ20" s="7">
        <f t="shared" si="3"/>
        <v>0</v>
      </c>
      <c r="BR20" s="7">
        <f t="shared" si="4"/>
        <v>8</v>
      </c>
      <c r="BS20" s="7">
        <f t="shared" si="5"/>
        <v>16</v>
      </c>
      <c r="BT20" s="7">
        <f t="shared" si="6"/>
        <v>28</v>
      </c>
      <c r="BU20" s="7">
        <f t="shared" si="7"/>
        <v>11</v>
      </c>
      <c r="BV20" s="32">
        <f t="shared" si="8"/>
        <v>3.8095238095238093</v>
      </c>
      <c r="BW20" s="32">
        <f t="shared" si="9"/>
        <v>3.35</v>
      </c>
      <c r="BX20" s="32">
        <f t="shared" si="10"/>
        <v>-0.45952380952380922</v>
      </c>
    </row>
    <row r="21" spans="1:76" ht="15.75" customHeight="1" thickBot="1" x14ac:dyDescent="0.35">
      <c r="A21" s="7">
        <v>21</v>
      </c>
      <c r="B21" s="33" t="s">
        <v>135</v>
      </c>
      <c r="C21" s="8">
        <v>4</v>
      </c>
      <c r="D21" s="8">
        <v>5</v>
      </c>
      <c r="E21" s="8">
        <v>4</v>
      </c>
      <c r="F21" s="8">
        <v>2</v>
      </c>
      <c r="G21" s="8">
        <v>5</v>
      </c>
      <c r="H21" s="8">
        <v>2</v>
      </c>
      <c r="I21" s="8">
        <v>4</v>
      </c>
      <c r="J21" s="8">
        <v>3</v>
      </c>
      <c r="K21" s="8">
        <v>3</v>
      </c>
      <c r="L21" s="8">
        <v>2</v>
      </c>
      <c r="M21" s="8">
        <v>4</v>
      </c>
      <c r="N21" s="8">
        <v>1</v>
      </c>
      <c r="O21" s="8">
        <v>4</v>
      </c>
      <c r="P21" s="8">
        <v>2</v>
      </c>
      <c r="Q21" s="8">
        <v>3</v>
      </c>
      <c r="R21" s="8">
        <v>3</v>
      </c>
      <c r="S21" s="8">
        <v>4</v>
      </c>
      <c r="T21" s="8">
        <v>3</v>
      </c>
      <c r="U21" s="8">
        <v>5</v>
      </c>
      <c r="V21" s="8">
        <v>5</v>
      </c>
      <c r="W21" s="8">
        <v>2</v>
      </c>
      <c r="X21" s="8">
        <v>4</v>
      </c>
      <c r="Y21" s="8">
        <v>5</v>
      </c>
      <c r="Z21" s="8">
        <v>3</v>
      </c>
      <c r="AA21" s="8">
        <v>4</v>
      </c>
      <c r="AB21" s="8">
        <v>2</v>
      </c>
      <c r="AC21" s="8">
        <v>4</v>
      </c>
      <c r="AD21" s="8">
        <v>4</v>
      </c>
      <c r="AE21" s="8">
        <v>2</v>
      </c>
      <c r="AF21" s="8">
        <v>4</v>
      </c>
      <c r="AG21" s="8">
        <v>4</v>
      </c>
      <c r="AH21" s="8">
        <v>4</v>
      </c>
      <c r="AI21" s="8">
        <v>3</v>
      </c>
      <c r="AJ21" s="8">
        <v>3</v>
      </c>
      <c r="AK21" s="8">
        <v>4</v>
      </c>
      <c r="AL21" s="8">
        <v>5</v>
      </c>
      <c r="AM21" s="8">
        <v>1</v>
      </c>
      <c r="AN21" s="8">
        <v>4</v>
      </c>
      <c r="AO21" s="8">
        <v>4</v>
      </c>
      <c r="AP21" s="8">
        <v>3</v>
      </c>
      <c r="AQ21" s="8">
        <v>3</v>
      </c>
      <c r="AR21" s="8">
        <v>3</v>
      </c>
      <c r="AS21">
        <v>3</v>
      </c>
      <c r="AT21">
        <v>2</v>
      </c>
      <c r="AU21">
        <v>2</v>
      </c>
      <c r="AV21">
        <v>1</v>
      </c>
      <c r="AW21" s="5">
        <v>5</v>
      </c>
      <c r="AX21">
        <v>4</v>
      </c>
      <c r="AY21">
        <v>3</v>
      </c>
      <c r="AZ21">
        <v>4</v>
      </c>
      <c r="BA21">
        <v>3</v>
      </c>
      <c r="BB21">
        <v>3</v>
      </c>
      <c r="BC21">
        <v>3</v>
      </c>
      <c r="BD21">
        <v>3</v>
      </c>
      <c r="BE21">
        <v>3</v>
      </c>
      <c r="BF21">
        <v>1</v>
      </c>
      <c r="BG21">
        <v>3</v>
      </c>
      <c r="BH21">
        <v>3</v>
      </c>
      <c r="BI21">
        <v>3</v>
      </c>
      <c r="BJ21">
        <v>3</v>
      </c>
      <c r="BK21" s="40">
        <v>3</v>
      </c>
      <c r="BL21" s="40">
        <v>2</v>
      </c>
      <c r="BM21">
        <v>4</v>
      </c>
      <c r="BN21">
        <f t="shared" si="0"/>
        <v>192</v>
      </c>
      <c r="BO21" s="6">
        <f t="shared" si="1"/>
        <v>3.4047619047619047</v>
      </c>
      <c r="BP21" s="32">
        <f t="shared" si="2"/>
        <v>3.2380952380952381</v>
      </c>
      <c r="BQ21" s="7">
        <f t="shared" si="3"/>
        <v>4</v>
      </c>
      <c r="BR21" s="7">
        <f t="shared" si="4"/>
        <v>10</v>
      </c>
      <c r="BS21" s="7">
        <f t="shared" si="5"/>
        <v>23</v>
      </c>
      <c r="BT21" s="7">
        <f t="shared" si="6"/>
        <v>19</v>
      </c>
      <c r="BU21" s="7">
        <f t="shared" si="7"/>
        <v>7</v>
      </c>
      <c r="BV21" s="32">
        <f t="shared" si="8"/>
        <v>3.4047619047619047</v>
      </c>
      <c r="BW21" s="32">
        <f t="shared" si="9"/>
        <v>2.85</v>
      </c>
      <c r="BX21" s="32">
        <f t="shared" si="10"/>
        <v>-0.55476190476190457</v>
      </c>
    </row>
    <row r="22" spans="1:76" ht="15.75" customHeight="1" thickBot="1" x14ac:dyDescent="0.35">
      <c r="A22" s="7">
        <v>22</v>
      </c>
      <c r="B22" s="7" t="s">
        <v>80</v>
      </c>
      <c r="C22" s="8">
        <v>4</v>
      </c>
      <c r="D22" s="8">
        <v>5</v>
      </c>
      <c r="E22" s="8">
        <v>4</v>
      </c>
      <c r="F22" s="8">
        <v>3</v>
      </c>
      <c r="G22" s="8">
        <v>5</v>
      </c>
      <c r="H22" s="8">
        <v>2</v>
      </c>
      <c r="I22" s="8">
        <v>4</v>
      </c>
      <c r="J22" s="8">
        <v>4</v>
      </c>
      <c r="K22" s="8">
        <v>4</v>
      </c>
      <c r="L22" s="8">
        <v>2</v>
      </c>
      <c r="M22" s="8">
        <v>4</v>
      </c>
      <c r="N22" s="8">
        <v>3</v>
      </c>
      <c r="O22" s="8">
        <v>4</v>
      </c>
      <c r="P22" s="8">
        <v>3</v>
      </c>
      <c r="Q22" s="8">
        <v>4</v>
      </c>
      <c r="R22" s="8">
        <v>3</v>
      </c>
      <c r="S22" s="8">
        <v>2</v>
      </c>
      <c r="T22" s="8">
        <v>4</v>
      </c>
      <c r="U22" s="8">
        <v>3</v>
      </c>
      <c r="V22" s="8">
        <v>5</v>
      </c>
      <c r="W22" s="8">
        <v>2</v>
      </c>
      <c r="X22" s="8">
        <v>4</v>
      </c>
      <c r="Y22" s="8">
        <v>5</v>
      </c>
      <c r="Z22" s="8">
        <v>4</v>
      </c>
      <c r="AA22" s="8">
        <v>4</v>
      </c>
      <c r="AB22" s="8">
        <v>4</v>
      </c>
      <c r="AC22" s="8">
        <v>4</v>
      </c>
      <c r="AD22" s="8">
        <v>4</v>
      </c>
      <c r="AE22" s="8">
        <v>2</v>
      </c>
      <c r="AF22" s="8">
        <v>4</v>
      </c>
      <c r="AG22" s="8">
        <v>3</v>
      </c>
      <c r="AH22" s="8">
        <v>4</v>
      </c>
      <c r="AI22" s="8">
        <v>3</v>
      </c>
      <c r="AJ22" s="8">
        <v>3</v>
      </c>
      <c r="AK22" s="8">
        <v>4</v>
      </c>
      <c r="AL22" s="8">
        <v>4</v>
      </c>
      <c r="AM22" s="8">
        <v>1</v>
      </c>
      <c r="AN22" s="8">
        <v>4</v>
      </c>
      <c r="AO22" s="8">
        <v>3</v>
      </c>
      <c r="AP22" s="8">
        <v>3</v>
      </c>
      <c r="AQ22" s="8">
        <v>3</v>
      </c>
      <c r="AR22" s="8">
        <v>3</v>
      </c>
      <c r="AS22">
        <v>3</v>
      </c>
      <c r="AT22">
        <v>3</v>
      </c>
      <c r="AU22">
        <v>4</v>
      </c>
      <c r="AV22">
        <v>2</v>
      </c>
      <c r="AW22" s="5">
        <v>5</v>
      </c>
      <c r="AX22">
        <v>4</v>
      </c>
      <c r="AY22">
        <v>3</v>
      </c>
      <c r="AZ22">
        <v>5</v>
      </c>
      <c r="BA22">
        <v>3</v>
      </c>
      <c r="BB22">
        <v>4</v>
      </c>
      <c r="BC22">
        <v>4</v>
      </c>
      <c r="BD22">
        <v>4</v>
      </c>
      <c r="BE22">
        <v>4</v>
      </c>
      <c r="BF22">
        <v>3</v>
      </c>
      <c r="BG22">
        <v>3</v>
      </c>
      <c r="BH22">
        <v>4</v>
      </c>
      <c r="BI22">
        <v>3</v>
      </c>
      <c r="BJ22">
        <v>4</v>
      </c>
      <c r="BK22" s="40">
        <v>4</v>
      </c>
      <c r="BL22" s="40">
        <v>4</v>
      </c>
      <c r="BM22">
        <v>5</v>
      </c>
      <c r="BN22">
        <f t="shared" si="0"/>
        <v>208</v>
      </c>
      <c r="BO22" s="6">
        <f t="shared" si="1"/>
        <v>3.5</v>
      </c>
      <c r="BP22" s="32">
        <f t="shared" si="2"/>
        <v>3.5714285714285716</v>
      </c>
      <c r="BQ22" s="7">
        <f t="shared" si="3"/>
        <v>1</v>
      </c>
      <c r="BR22" s="7">
        <f t="shared" si="4"/>
        <v>6</v>
      </c>
      <c r="BS22" s="7">
        <f t="shared" si="5"/>
        <v>19</v>
      </c>
      <c r="BT22" s="7">
        <f t="shared" si="6"/>
        <v>30</v>
      </c>
      <c r="BU22" s="7">
        <f t="shared" si="7"/>
        <v>7</v>
      </c>
      <c r="BV22" s="32">
        <f t="shared" si="8"/>
        <v>3.5</v>
      </c>
      <c r="BW22" s="32">
        <f t="shared" si="9"/>
        <v>3.65</v>
      </c>
      <c r="BX22" s="32">
        <f t="shared" si="10"/>
        <v>0.14999999999999991</v>
      </c>
    </row>
    <row r="23" spans="1:76" ht="15.75" customHeight="1" thickBot="1" x14ac:dyDescent="0.35">
      <c r="A23" s="7">
        <v>23</v>
      </c>
      <c r="B23" s="33" t="s">
        <v>136</v>
      </c>
      <c r="C23" s="8">
        <v>2</v>
      </c>
      <c r="D23" s="8">
        <v>4</v>
      </c>
      <c r="E23" s="8">
        <v>3</v>
      </c>
      <c r="F23" s="8">
        <v>5</v>
      </c>
      <c r="G23" s="8">
        <v>5</v>
      </c>
      <c r="H23" s="8">
        <v>2</v>
      </c>
      <c r="I23" s="8">
        <v>4</v>
      </c>
      <c r="J23" s="8">
        <v>5</v>
      </c>
      <c r="K23" s="8">
        <v>5</v>
      </c>
      <c r="L23" s="8">
        <v>3</v>
      </c>
      <c r="M23" s="8">
        <v>4</v>
      </c>
      <c r="N23" s="8">
        <v>1</v>
      </c>
      <c r="O23" s="8">
        <v>4</v>
      </c>
      <c r="P23" s="8">
        <v>3</v>
      </c>
      <c r="Q23" s="8">
        <v>3</v>
      </c>
      <c r="R23" s="8">
        <v>4</v>
      </c>
      <c r="S23" s="8">
        <v>2</v>
      </c>
      <c r="T23" s="8">
        <v>3</v>
      </c>
      <c r="U23" s="8">
        <v>4</v>
      </c>
      <c r="V23" s="8">
        <v>2</v>
      </c>
      <c r="W23" s="8">
        <v>2</v>
      </c>
      <c r="X23" s="8">
        <v>4</v>
      </c>
      <c r="Y23" s="8">
        <v>5</v>
      </c>
      <c r="Z23" s="8">
        <v>2</v>
      </c>
      <c r="AA23" s="8">
        <v>4</v>
      </c>
      <c r="AB23" s="8">
        <v>3</v>
      </c>
      <c r="AC23" s="8">
        <v>3</v>
      </c>
      <c r="AD23" s="8">
        <v>4</v>
      </c>
      <c r="AE23" s="8">
        <v>2</v>
      </c>
      <c r="AF23" s="8">
        <v>4</v>
      </c>
      <c r="AG23" s="8">
        <v>2</v>
      </c>
      <c r="AH23" s="8">
        <v>3</v>
      </c>
      <c r="AI23" s="8">
        <v>2</v>
      </c>
      <c r="AJ23" s="8">
        <v>4</v>
      </c>
      <c r="AK23" s="8">
        <v>3</v>
      </c>
      <c r="AL23" s="8">
        <v>4</v>
      </c>
      <c r="AM23" s="8">
        <v>2</v>
      </c>
      <c r="AN23" s="8">
        <v>4</v>
      </c>
      <c r="AO23" s="8">
        <v>3</v>
      </c>
      <c r="AP23" s="8">
        <v>2</v>
      </c>
      <c r="AQ23" s="8">
        <v>4</v>
      </c>
      <c r="AR23" s="8">
        <v>3</v>
      </c>
      <c r="AS23">
        <v>3</v>
      </c>
      <c r="AT23">
        <v>2</v>
      </c>
      <c r="AU23">
        <v>2</v>
      </c>
      <c r="AV23">
        <v>3</v>
      </c>
      <c r="AW23" s="5">
        <v>5</v>
      </c>
      <c r="AX23">
        <v>3</v>
      </c>
      <c r="AY23">
        <v>3</v>
      </c>
      <c r="AZ23">
        <v>2</v>
      </c>
      <c r="BA23">
        <v>2</v>
      </c>
      <c r="BB23">
        <v>3</v>
      </c>
      <c r="BC23">
        <v>3</v>
      </c>
      <c r="BD23">
        <v>3</v>
      </c>
      <c r="BE23">
        <v>4</v>
      </c>
      <c r="BF23">
        <v>3</v>
      </c>
      <c r="BG23">
        <v>4</v>
      </c>
      <c r="BH23">
        <v>3</v>
      </c>
      <c r="BI23">
        <v>3</v>
      </c>
      <c r="BJ23">
        <v>2</v>
      </c>
      <c r="BK23" s="40">
        <v>3</v>
      </c>
      <c r="BL23" s="40">
        <v>2</v>
      </c>
      <c r="BM23">
        <v>4</v>
      </c>
      <c r="BN23">
        <f t="shared" si="0"/>
        <v>188</v>
      </c>
      <c r="BO23" s="6">
        <f t="shared" si="1"/>
        <v>3.2619047619047619</v>
      </c>
      <c r="BP23" s="32">
        <f t="shared" si="2"/>
        <v>3.1587301587301586</v>
      </c>
      <c r="BQ23" s="7">
        <f t="shared" si="3"/>
        <v>1</v>
      </c>
      <c r="BR23" s="7">
        <f t="shared" si="4"/>
        <v>17</v>
      </c>
      <c r="BS23" s="7">
        <f t="shared" si="5"/>
        <v>22</v>
      </c>
      <c r="BT23" s="7">
        <f t="shared" si="6"/>
        <v>17</v>
      </c>
      <c r="BU23" s="7">
        <f t="shared" si="7"/>
        <v>6</v>
      </c>
      <c r="BV23" s="32">
        <f t="shared" si="8"/>
        <v>3.2619047619047619</v>
      </c>
      <c r="BW23" s="32">
        <f t="shared" si="9"/>
        <v>2.9</v>
      </c>
      <c r="BX23" s="32">
        <f t="shared" si="10"/>
        <v>-0.36190476190476195</v>
      </c>
    </row>
    <row r="24" spans="1:76" ht="15.75" customHeight="1" thickBot="1" x14ac:dyDescent="0.35">
      <c r="A24" s="7">
        <v>24</v>
      </c>
      <c r="B24" s="33" t="s">
        <v>137</v>
      </c>
      <c r="C24" s="8">
        <v>2</v>
      </c>
      <c r="D24" s="8">
        <v>4</v>
      </c>
      <c r="E24" s="8">
        <v>4</v>
      </c>
      <c r="F24" s="8">
        <v>3</v>
      </c>
      <c r="G24" s="8">
        <v>3</v>
      </c>
      <c r="H24" s="8">
        <v>2</v>
      </c>
      <c r="I24" s="8">
        <v>4</v>
      </c>
      <c r="J24" s="8">
        <v>5</v>
      </c>
      <c r="K24" s="8">
        <v>4</v>
      </c>
      <c r="L24" s="8">
        <v>2</v>
      </c>
      <c r="M24" s="8">
        <v>4</v>
      </c>
      <c r="N24" s="8">
        <v>1</v>
      </c>
      <c r="O24" s="8">
        <v>3</v>
      </c>
      <c r="P24" s="8">
        <v>2</v>
      </c>
      <c r="Q24" s="8">
        <v>3</v>
      </c>
      <c r="R24" s="8">
        <v>4</v>
      </c>
      <c r="S24" s="8">
        <v>2</v>
      </c>
      <c r="T24" s="8">
        <v>3</v>
      </c>
      <c r="U24" s="8">
        <v>2</v>
      </c>
      <c r="V24" s="8">
        <v>2</v>
      </c>
      <c r="W24" s="8">
        <v>5</v>
      </c>
      <c r="X24" s="8">
        <v>4</v>
      </c>
      <c r="Y24" s="8">
        <v>5</v>
      </c>
      <c r="Z24" s="8">
        <v>3</v>
      </c>
      <c r="AA24" s="8">
        <v>4</v>
      </c>
      <c r="AB24" s="8">
        <v>2</v>
      </c>
      <c r="AC24" s="8">
        <v>3</v>
      </c>
      <c r="AD24" s="8">
        <v>4</v>
      </c>
      <c r="AE24" s="8">
        <v>2</v>
      </c>
      <c r="AF24" s="8">
        <v>4</v>
      </c>
      <c r="AG24" s="8">
        <v>2</v>
      </c>
      <c r="AH24" s="8">
        <v>3</v>
      </c>
      <c r="AI24" s="8">
        <v>2</v>
      </c>
      <c r="AJ24" s="8">
        <v>4</v>
      </c>
      <c r="AK24" s="8">
        <v>3</v>
      </c>
      <c r="AL24" s="8">
        <v>3</v>
      </c>
      <c r="AM24" s="8">
        <v>2</v>
      </c>
      <c r="AN24" s="8">
        <v>4</v>
      </c>
      <c r="AO24" s="8">
        <v>3</v>
      </c>
      <c r="AP24" s="8">
        <v>2</v>
      </c>
      <c r="AQ24" s="8">
        <v>4</v>
      </c>
      <c r="AR24" s="8">
        <v>3</v>
      </c>
      <c r="AS24">
        <v>2</v>
      </c>
      <c r="AT24">
        <v>2</v>
      </c>
      <c r="AU24">
        <v>2</v>
      </c>
      <c r="AV24">
        <v>2</v>
      </c>
      <c r="AW24" s="5">
        <v>5</v>
      </c>
      <c r="AX24">
        <v>4</v>
      </c>
      <c r="AY24">
        <v>3</v>
      </c>
      <c r="AZ24">
        <v>2</v>
      </c>
      <c r="BA24">
        <v>2</v>
      </c>
      <c r="BB24">
        <v>3</v>
      </c>
      <c r="BC24">
        <v>3</v>
      </c>
      <c r="BD24">
        <v>3</v>
      </c>
      <c r="BE24">
        <v>4</v>
      </c>
      <c r="BF24">
        <v>3</v>
      </c>
      <c r="BG24">
        <v>4</v>
      </c>
      <c r="BH24">
        <v>3</v>
      </c>
      <c r="BI24">
        <v>3</v>
      </c>
      <c r="BJ24">
        <v>3</v>
      </c>
      <c r="BK24" s="40">
        <v>3</v>
      </c>
      <c r="BL24" s="40">
        <v>2</v>
      </c>
      <c r="BM24">
        <v>4</v>
      </c>
      <c r="BN24">
        <f t="shared" si="0"/>
        <v>180</v>
      </c>
      <c r="BO24" s="6">
        <f t="shared" si="1"/>
        <v>3.0952380952380953</v>
      </c>
      <c r="BP24" s="32">
        <f t="shared" si="2"/>
        <v>3.0476190476190474</v>
      </c>
      <c r="BQ24" s="7">
        <f t="shared" si="3"/>
        <v>1</v>
      </c>
      <c r="BR24" s="7">
        <f t="shared" si="4"/>
        <v>20</v>
      </c>
      <c r="BS24" s="7">
        <f t="shared" si="5"/>
        <v>21</v>
      </c>
      <c r="BT24" s="7">
        <f t="shared" si="6"/>
        <v>17</v>
      </c>
      <c r="BU24" s="7">
        <f t="shared" si="7"/>
        <v>4</v>
      </c>
      <c r="BV24" s="32">
        <f t="shared" si="8"/>
        <v>3.0952380952380953</v>
      </c>
      <c r="BW24" s="32">
        <f t="shared" si="9"/>
        <v>2.9</v>
      </c>
      <c r="BX24" s="32">
        <f t="shared" si="10"/>
        <v>-0.19523809523809543</v>
      </c>
    </row>
    <row r="25" spans="1:76" ht="15.75" customHeight="1" thickBot="1" x14ac:dyDescent="0.35">
      <c r="A25" s="7">
        <v>25</v>
      </c>
      <c r="B25" s="33" t="s">
        <v>138</v>
      </c>
      <c r="C25" s="8">
        <v>3</v>
      </c>
      <c r="D25" s="8">
        <v>4</v>
      </c>
      <c r="E25" s="8">
        <v>3</v>
      </c>
      <c r="F25" s="8">
        <v>3</v>
      </c>
      <c r="G25" s="8">
        <v>3</v>
      </c>
      <c r="H25" s="8">
        <v>3</v>
      </c>
      <c r="I25" s="8">
        <v>3</v>
      </c>
      <c r="J25" s="8">
        <v>5</v>
      </c>
      <c r="K25" s="8">
        <v>4</v>
      </c>
      <c r="L25" s="8">
        <v>2</v>
      </c>
      <c r="M25" s="8">
        <v>3</v>
      </c>
      <c r="N25" s="8">
        <v>1</v>
      </c>
      <c r="O25" s="8">
        <v>5</v>
      </c>
      <c r="P25" s="8">
        <v>2</v>
      </c>
      <c r="Q25" s="8">
        <v>3</v>
      </c>
      <c r="R25" s="8">
        <v>4</v>
      </c>
      <c r="S25" s="8">
        <v>3</v>
      </c>
      <c r="T25" s="8">
        <v>4</v>
      </c>
      <c r="U25" s="8">
        <v>2</v>
      </c>
      <c r="V25" s="8">
        <v>2</v>
      </c>
      <c r="W25" s="8">
        <v>1</v>
      </c>
      <c r="X25" s="8">
        <v>4</v>
      </c>
      <c r="Y25" s="8">
        <v>5</v>
      </c>
      <c r="Z25" s="8">
        <v>3</v>
      </c>
      <c r="AA25" s="8">
        <v>4</v>
      </c>
      <c r="AB25" s="8">
        <v>2</v>
      </c>
      <c r="AC25" s="8">
        <v>3</v>
      </c>
      <c r="AD25" s="8">
        <v>4</v>
      </c>
      <c r="AE25" s="8">
        <v>2</v>
      </c>
      <c r="AF25" s="8">
        <v>3</v>
      </c>
      <c r="AG25" s="8">
        <v>2</v>
      </c>
      <c r="AH25" s="8">
        <v>4</v>
      </c>
      <c r="AI25" s="8">
        <v>2</v>
      </c>
      <c r="AJ25" s="8">
        <v>3</v>
      </c>
      <c r="AK25" s="8">
        <v>4</v>
      </c>
      <c r="AL25" s="8">
        <v>3</v>
      </c>
      <c r="AM25" s="8">
        <v>1</v>
      </c>
      <c r="AN25" s="8">
        <v>4</v>
      </c>
      <c r="AO25" s="8">
        <v>3</v>
      </c>
      <c r="AP25" s="8">
        <v>2</v>
      </c>
      <c r="AQ25" s="8">
        <v>3</v>
      </c>
      <c r="AR25" s="8">
        <v>3</v>
      </c>
      <c r="AS25">
        <v>3</v>
      </c>
      <c r="AT25">
        <v>2</v>
      </c>
      <c r="AU25">
        <v>2</v>
      </c>
      <c r="AV25">
        <v>2</v>
      </c>
      <c r="AW25" s="5">
        <v>4</v>
      </c>
      <c r="AX25">
        <v>4</v>
      </c>
      <c r="AY25">
        <v>3</v>
      </c>
      <c r="AZ25">
        <v>2</v>
      </c>
      <c r="BA25">
        <v>2</v>
      </c>
      <c r="BB25">
        <v>4</v>
      </c>
      <c r="BC25">
        <v>3</v>
      </c>
      <c r="BD25">
        <v>3</v>
      </c>
      <c r="BE25">
        <v>4</v>
      </c>
      <c r="BF25">
        <v>4</v>
      </c>
      <c r="BG25">
        <v>2</v>
      </c>
      <c r="BH25">
        <v>4</v>
      </c>
      <c r="BI25">
        <v>4</v>
      </c>
      <c r="BJ25">
        <v>2</v>
      </c>
      <c r="BK25" s="40">
        <v>3</v>
      </c>
      <c r="BL25" s="40">
        <v>2</v>
      </c>
      <c r="BM25">
        <v>3</v>
      </c>
      <c r="BN25">
        <f t="shared" si="0"/>
        <v>179</v>
      </c>
      <c r="BO25" s="6">
        <f t="shared" si="1"/>
        <v>3.0238095238095237</v>
      </c>
      <c r="BP25" s="32">
        <f t="shared" si="2"/>
        <v>3</v>
      </c>
      <c r="BQ25" s="7">
        <f t="shared" si="3"/>
        <v>3</v>
      </c>
      <c r="BR25" s="7">
        <f t="shared" si="4"/>
        <v>17</v>
      </c>
      <c r="BS25" s="7">
        <f t="shared" si="5"/>
        <v>23</v>
      </c>
      <c r="BT25" s="7">
        <f t="shared" si="6"/>
        <v>17</v>
      </c>
      <c r="BU25" s="7">
        <f t="shared" si="7"/>
        <v>3</v>
      </c>
      <c r="BV25" s="32">
        <f t="shared" si="8"/>
        <v>3.0238095238095237</v>
      </c>
      <c r="BW25" s="32">
        <f t="shared" si="9"/>
        <v>2.95</v>
      </c>
      <c r="BX25" s="32">
        <f t="shared" si="10"/>
        <v>-7.3809523809523547E-2</v>
      </c>
    </row>
    <row r="26" spans="1:76" ht="15.75" customHeight="1" thickBot="1" x14ac:dyDescent="0.35">
      <c r="A26" s="7">
        <v>26</v>
      </c>
      <c r="B26" s="33" t="s">
        <v>139</v>
      </c>
      <c r="C26" s="8">
        <v>2</v>
      </c>
      <c r="D26" s="8">
        <v>3</v>
      </c>
      <c r="E26" s="8">
        <v>2</v>
      </c>
      <c r="F26" s="8">
        <v>3</v>
      </c>
      <c r="G26" s="8">
        <v>5</v>
      </c>
      <c r="H26" s="8">
        <v>2</v>
      </c>
      <c r="I26" s="8">
        <v>4</v>
      </c>
      <c r="J26" s="8">
        <v>4</v>
      </c>
      <c r="K26" s="8">
        <v>3</v>
      </c>
      <c r="L26" s="8">
        <v>3</v>
      </c>
      <c r="M26" s="8">
        <v>4</v>
      </c>
      <c r="N26" s="8">
        <v>1</v>
      </c>
      <c r="O26" s="8">
        <v>3</v>
      </c>
      <c r="P26" s="8">
        <v>2</v>
      </c>
      <c r="Q26" s="8">
        <v>3</v>
      </c>
      <c r="R26" s="8">
        <v>2</v>
      </c>
      <c r="S26" s="8">
        <v>3</v>
      </c>
      <c r="T26" s="8">
        <v>2</v>
      </c>
      <c r="U26" s="8">
        <v>2</v>
      </c>
      <c r="V26" s="8">
        <v>1</v>
      </c>
      <c r="W26" s="8">
        <v>2</v>
      </c>
      <c r="X26" s="8">
        <v>4</v>
      </c>
      <c r="Y26" s="8">
        <v>5</v>
      </c>
      <c r="Z26" s="8">
        <v>3</v>
      </c>
      <c r="AA26" s="8">
        <v>4</v>
      </c>
      <c r="AB26" s="8">
        <v>1</v>
      </c>
      <c r="AC26" s="8">
        <v>4</v>
      </c>
      <c r="AD26" s="8">
        <v>4</v>
      </c>
      <c r="AE26" s="8">
        <v>2</v>
      </c>
      <c r="AF26" s="8">
        <v>3</v>
      </c>
      <c r="AG26" s="8">
        <v>2</v>
      </c>
      <c r="AH26" s="8">
        <v>3</v>
      </c>
      <c r="AI26" s="8">
        <v>2</v>
      </c>
      <c r="AJ26" s="8">
        <v>4</v>
      </c>
      <c r="AK26" s="8">
        <v>3</v>
      </c>
      <c r="AL26" s="8">
        <v>2</v>
      </c>
      <c r="AM26" s="8">
        <v>1</v>
      </c>
      <c r="AN26" s="8">
        <v>4</v>
      </c>
      <c r="AO26" s="8">
        <v>3</v>
      </c>
      <c r="AP26" s="8">
        <v>3</v>
      </c>
      <c r="AQ26" s="8">
        <v>3</v>
      </c>
      <c r="AR26" s="8">
        <v>3</v>
      </c>
      <c r="AS26">
        <v>2</v>
      </c>
      <c r="AT26">
        <v>3</v>
      </c>
      <c r="AU26">
        <v>2</v>
      </c>
      <c r="AV26">
        <v>1</v>
      </c>
      <c r="AW26" s="5">
        <v>4</v>
      </c>
      <c r="AX26">
        <v>2</v>
      </c>
      <c r="AY26">
        <v>2</v>
      </c>
      <c r="AZ26">
        <v>2</v>
      </c>
      <c r="BA26">
        <v>1</v>
      </c>
      <c r="BB26">
        <v>3</v>
      </c>
      <c r="BC26">
        <v>2</v>
      </c>
      <c r="BD26">
        <v>3</v>
      </c>
      <c r="BE26">
        <v>4</v>
      </c>
      <c r="BF26">
        <v>1</v>
      </c>
      <c r="BG26">
        <v>3</v>
      </c>
      <c r="BH26">
        <v>2</v>
      </c>
      <c r="BI26">
        <v>3</v>
      </c>
      <c r="BJ26">
        <v>2</v>
      </c>
      <c r="BK26" s="40">
        <v>3</v>
      </c>
      <c r="BL26" s="40">
        <v>1</v>
      </c>
      <c r="BM26">
        <v>2</v>
      </c>
      <c r="BN26">
        <f t="shared" si="0"/>
        <v>159</v>
      </c>
      <c r="BO26" s="6">
        <f t="shared" si="1"/>
        <v>2.8333333333333335</v>
      </c>
      <c r="BP26" s="32">
        <f t="shared" si="2"/>
        <v>2.6507936507936507</v>
      </c>
      <c r="BQ26" s="7">
        <f t="shared" si="3"/>
        <v>8</v>
      </c>
      <c r="BR26" s="7">
        <f t="shared" si="4"/>
        <v>21</v>
      </c>
      <c r="BS26" s="7">
        <f t="shared" si="5"/>
        <v>21</v>
      </c>
      <c r="BT26" s="7">
        <f t="shared" si="6"/>
        <v>11</v>
      </c>
      <c r="BU26" s="7">
        <f t="shared" si="7"/>
        <v>2</v>
      </c>
      <c r="BV26" s="32">
        <f t="shared" si="8"/>
        <v>2.8333333333333335</v>
      </c>
      <c r="BW26" s="32">
        <f t="shared" si="9"/>
        <v>2.2999999999999998</v>
      </c>
      <c r="BX26" s="32">
        <f t="shared" si="10"/>
        <v>-0.53333333333333366</v>
      </c>
    </row>
    <row r="27" spans="1:76" ht="15.75" customHeight="1" thickBot="1" x14ac:dyDescent="0.35">
      <c r="A27" s="7">
        <v>27</v>
      </c>
      <c r="B27" s="33" t="s">
        <v>140</v>
      </c>
      <c r="C27" s="8">
        <v>2</v>
      </c>
      <c r="D27" s="8">
        <v>3</v>
      </c>
      <c r="E27" s="8">
        <v>3</v>
      </c>
      <c r="F27" s="8">
        <v>3</v>
      </c>
      <c r="G27" s="8">
        <v>3</v>
      </c>
      <c r="H27" s="8">
        <v>3</v>
      </c>
      <c r="I27" s="8">
        <v>3</v>
      </c>
      <c r="J27" s="8">
        <v>3</v>
      </c>
      <c r="K27" s="8">
        <v>3</v>
      </c>
      <c r="L27" s="8">
        <v>2</v>
      </c>
      <c r="M27" s="8">
        <v>3</v>
      </c>
      <c r="N27" s="8">
        <v>1</v>
      </c>
      <c r="O27" s="8">
        <v>4</v>
      </c>
      <c r="P27" s="8">
        <v>2</v>
      </c>
      <c r="Q27" s="8">
        <v>2</v>
      </c>
      <c r="R27" s="8">
        <v>2</v>
      </c>
      <c r="S27" s="8">
        <v>2</v>
      </c>
      <c r="T27" s="8">
        <v>4</v>
      </c>
      <c r="U27" s="8">
        <v>2</v>
      </c>
      <c r="V27" s="8">
        <v>1</v>
      </c>
      <c r="W27" s="8">
        <v>1</v>
      </c>
      <c r="X27" s="8">
        <v>4</v>
      </c>
      <c r="Y27" s="8">
        <v>3</v>
      </c>
      <c r="Z27" s="8">
        <v>2</v>
      </c>
      <c r="AA27" s="8">
        <v>4</v>
      </c>
      <c r="AB27" s="8">
        <v>1</v>
      </c>
      <c r="AC27" s="8">
        <v>4</v>
      </c>
      <c r="AD27" s="8">
        <v>3</v>
      </c>
      <c r="AE27" s="8">
        <v>2</v>
      </c>
      <c r="AF27" s="8">
        <v>3</v>
      </c>
      <c r="AG27" s="8">
        <v>2</v>
      </c>
      <c r="AH27" s="8">
        <v>4</v>
      </c>
      <c r="AI27" s="8">
        <v>2</v>
      </c>
      <c r="AJ27" s="8">
        <v>3</v>
      </c>
      <c r="AK27" s="8">
        <v>3</v>
      </c>
      <c r="AL27" s="8">
        <v>2</v>
      </c>
      <c r="AM27" s="8">
        <v>1</v>
      </c>
      <c r="AN27" s="8">
        <v>4</v>
      </c>
      <c r="AO27" s="8">
        <v>4</v>
      </c>
      <c r="AP27" s="8">
        <v>4</v>
      </c>
      <c r="AQ27" s="8">
        <v>4</v>
      </c>
      <c r="AR27" s="8">
        <v>4</v>
      </c>
      <c r="AS27">
        <v>3</v>
      </c>
      <c r="AT27">
        <v>2</v>
      </c>
      <c r="AU27">
        <v>2</v>
      </c>
      <c r="AV27">
        <v>1</v>
      </c>
      <c r="AW27" s="5">
        <v>4</v>
      </c>
      <c r="AX27">
        <v>2</v>
      </c>
      <c r="AY27">
        <v>2</v>
      </c>
      <c r="AZ27">
        <v>2</v>
      </c>
      <c r="BA27">
        <v>3</v>
      </c>
      <c r="BB27">
        <v>2</v>
      </c>
      <c r="BC27">
        <v>3</v>
      </c>
      <c r="BD27">
        <v>3</v>
      </c>
      <c r="BE27">
        <v>4</v>
      </c>
      <c r="BF27">
        <v>1</v>
      </c>
      <c r="BG27">
        <v>2</v>
      </c>
      <c r="BH27">
        <v>2</v>
      </c>
      <c r="BI27">
        <v>3</v>
      </c>
      <c r="BJ27">
        <v>3</v>
      </c>
      <c r="BK27" s="40">
        <v>3</v>
      </c>
      <c r="BL27" s="40">
        <v>2</v>
      </c>
      <c r="BM27">
        <v>2</v>
      </c>
      <c r="BN27">
        <f t="shared" si="0"/>
        <v>156</v>
      </c>
      <c r="BO27" s="6">
        <f t="shared" si="1"/>
        <v>2.7380952380952381</v>
      </c>
      <c r="BP27" s="32">
        <f t="shared" si="2"/>
        <v>2.6349206349206349</v>
      </c>
      <c r="BQ27" s="7">
        <f t="shared" si="3"/>
        <v>7</v>
      </c>
      <c r="BR27" s="7">
        <f t="shared" si="4"/>
        <v>22</v>
      </c>
      <c r="BS27" s="7">
        <f t="shared" si="5"/>
        <v>21</v>
      </c>
      <c r="BT27" s="7">
        <f t="shared" si="6"/>
        <v>13</v>
      </c>
      <c r="BU27" s="7">
        <f t="shared" si="7"/>
        <v>0</v>
      </c>
      <c r="BV27" s="32">
        <f t="shared" si="8"/>
        <v>2.7380952380952381</v>
      </c>
      <c r="BW27" s="32">
        <f t="shared" si="9"/>
        <v>2.4500000000000002</v>
      </c>
      <c r="BX27" s="32">
        <f t="shared" si="10"/>
        <v>-0.28809523809523796</v>
      </c>
    </row>
    <row r="28" spans="1:76" ht="15.75" customHeight="1" thickBot="1" x14ac:dyDescent="0.35">
      <c r="A28" s="7">
        <v>28</v>
      </c>
      <c r="B28" s="33" t="s">
        <v>141</v>
      </c>
      <c r="C28" s="8">
        <v>2</v>
      </c>
      <c r="D28" s="8">
        <v>4</v>
      </c>
      <c r="E28" s="8">
        <v>3</v>
      </c>
      <c r="F28" s="8">
        <v>3</v>
      </c>
      <c r="G28" s="8">
        <v>4</v>
      </c>
      <c r="H28" s="8">
        <v>3</v>
      </c>
      <c r="I28" s="8">
        <v>3</v>
      </c>
      <c r="J28" s="8">
        <v>3</v>
      </c>
      <c r="K28" s="8">
        <v>3</v>
      </c>
      <c r="L28" s="8">
        <v>3</v>
      </c>
      <c r="M28" s="8">
        <v>4</v>
      </c>
      <c r="N28" s="8">
        <v>2</v>
      </c>
      <c r="O28" s="8">
        <v>5</v>
      </c>
      <c r="P28" s="8">
        <v>2</v>
      </c>
      <c r="Q28" s="8">
        <v>2</v>
      </c>
      <c r="R28" s="8">
        <v>2</v>
      </c>
      <c r="S28" s="8">
        <v>3</v>
      </c>
      <c r="T28" s="8">
        <v>4</v>
      </c>
      <c r="U28" s="8">
        <v>3</v>
      </c>
      <c r="V28" s="8">
        <v>2</v>
      </c>
      <c r="W28" s="8">
        <v>1</v>
      </c>
      <c r="X28" s="8">
        <v>4</v>
      </c>
      <c r="Y28" s="8">
        <v>4</v>
      </c>
      <c r="Z28" s="8">
        <v>3</v>
      </c>
      <c r="AA28" s="8">
        <v>4</v>
      </c>
      <c r="AB28" s="8">
        <v>1</v>
      </c>
      <c r="AC28" s="8">
        <v>3</v>
      </c>
      <c r="AD28" s="8">
        <v>4</v>
      </c>
      <c r="AE28" s="8">
        <v>2</v>
      </c>
      <c r="AF28" s="8">
        <v>3</v>
      </c>
      <c r="AG28" s="8">
        <v>3</v>
      </c>
      <c r="AH28" s="8">
        <v>4</v>
      </c>
      <c r="AI28" s="8">
        <v>2</v>
      </c>
      <c r="AJ28" s="8">
        <v>4</v>
      </c>
      <c r="AK28" s="8">
        <v>4</v>
      </c>
      <c r="AL28" s="8">
        <v>1</v>
      </c>
      <c r="AM28" s="8">
        <v>1</v>
      </c>
      <c r="AN28" s="8">
        <v>4</v>
      </c>
      <c r="AO28" s="8">
        <v>3</v>
      </c>
      <c r="AP28" s="8">
        <v>3</v>
      </c>
      <c r="AQ28" s="8">
        <v>4</v>
      </c>
      <c r="AR28" s="8">
        <v>3</v>
      </c>
      <c r="AS28">
        <v>3</v>
      </c>
      <c r="AT28">
        <v>2</v>
      </c>
      <c r="AU28">
        <v>2</v>
      </c>
      <c r="AV28">
        <v>1</v>
      </c>
      <c r="AW28" s="5">
        <v>4</v>
      </c>
      <c r="AX28">
        <v>2</v>
      </c>
      <c r="AY28">
        <v>3</v>
      </c>
      <c r="AZ28">
        <v>2</v>
      </c>
      <c r="BA28">
        <v>3</v>
      </c>
      <c r="BB28">
        <v>2</v>
      </c>
      <c r="BC28">
        <v>3</v>
      </c>
      <c r="BD28">
        <v>3</v>
      </c>
      <c r="BE28">
        <v>4</v>
      </c>
      <c r="BF28">
        <v>2</v>
      </c>
      <c r="BG28">
        <v>3</v>
      </c>
      <c r="BH28">
        <v>2</v>
      </c>
      <c r="BI28">
        <v>3</v>
      </c>
      <c r="BJ28">
        <v>4</v>
      </c>
      <c r="BK28" s="40">
        <v>2</v>
      </c>
      <c r="BL28" s="40">
        <v>2</v>
      </c>
      <c r="BM28">
        <v>2</v>
      </c>
      <c r="BN28">
        <f t="shared" si="0"/>
        <v>169</v>
      </c>
      <c r="BO28" s="6">
        <f t="shared" si="1"/>
        <v>2.9761904761904763</v>
      </c>
      <c r="BP28" s="32">
        <f t="shared" si="2"/>
        <v>2.8412698412698414</v>
      </c>
      <c r="BQ28" s="7">
        <f t="shared" si="3"/>
        <v>5</v>
      </c>
      <c r="BR28" s="7">
        <f t="shared" si="4"/>
        <v>18</v>
      </c>
      <c r="BS28" s="7">
        <f t="shared" si="5"/>
        <v>23</v>
      </c>
      <c r="BT28" s="7">
        <f t="shared" si="6"/>
        <v>16</v>
      </c>
      <c r="BU28" s="7">
        <f t="shared" si="7"/>
        <v>1</v>
      </c>
      <c r="BV28" s="32">
        <f t="shared" si="8"/>
        <v>2.9761904761904763</v>
      </c>
      <c r="BW28" s="32">
        <f t="shared" si="9"/>
        <v>2.6</v>
      </c>
      <c r="BX28" s="32">
        <f t="shared" si="10"/>
        <v>-0.37619047619047619</v>
      </c>
    </row>
    <row r="29" spans="1:76" ht="15.75" customHeight="1" thickBot="1" x14ac:dyDescent="0.35">
      <c r="A29" s="7">
        <v>29</v>
      </c>
      <c r="B29" s="33" t="s">
        <v>142</v>
      </c>
      <c r="C29" s="8">
        <v>2</v>
      </c>
      <c r="D29" s="8">
        <v>3</v>
      </c>
      <c r="E29" s="8">
        <v>3</v>
      </c>
      <c r="F29" s="8">
        <v>5</v>
      </c>
      <c r="G29" s="8">
        <v>4</v>
      </c>
      <c r="H29" s="8">
        <v>3</v>
      </c>
      <c r="I29" s="8">
        <v>3</v>
      </c>
      <c r="J29" s="8">
        <v>4</v>
      </c>
      <c r="K29" s="8">
        <v>3</v>
      </c>
      <c r="L29" s="8">
        <v>2</v>
      </c>
      <c r="M29" s="8">
        <v>4</v>
      </c>
      <c r="N29" s="8">
        <v>1</v>
      </c>
      <c r="O29" s="8">
        <v>4</v>
      </c>
      <c r="P29" s="8">
        <v>2</v>
      </c>
      <c r="Q29" s="8">
        <v>3</v>
      </c>
      <c r="R29" s="8">
        <v>2</v>
      </c>
      <c r="S29" s="8">
        <v>2</v>
      </c>
      <c r="T29" s="8">
        <v>3</v>
      </c>
      <c r="U29" s="8">
        <v>2</v>
      </c>
      <c r="V29" s="8">
        <v>2</v>
      </c>
      <c r="W29" s="8">
        <v>1</v>
      </c>
      <c r="X29" s="8">
        <v>4</v>
      </c>
      <c r="Y29" s="8">
        <v>4</v>
      </c>
      <c r="Z29" s="8">
        <v>2</v>
      </c>
      <c r="AA29" s="8">
        <v>4</v>
      </c>
      <c r="AB29" s="8">
        <v>2</v>
      </c>
      <c r="AC29" s="8">
        <v>3</v>
      </c>
      <c r="AD29" s="8">
        <v>4</v>
      </c>
      <c r="AE29" s="8">
        <v>2</v>
      </c>
      <c r="AF29" s="8">
        <v>2</v>
      </c>
      <c r="AG29" s="8">
        <v>3</v>
      </c>
      <c r="AH29" s="8">
        <v>4</v>
      </c>
      <c r="AI29" s="8">
        <v>2</v>
      </c>
      <c r="AJ29" s="8">
        <v>4</v>
      </c>
      <c r="AK29" s="8">
        <v>4</v>
      </c>
      <c r="AL29" s="8">
        <v>1</v>
      </c>
      <c r="AM29" s="8">
        <v>1</v>
      </c>
      <c r="AN29" s="8">
        <v>4</v>
      </c>
      <c r="AO29" s="8">
        <v>3</v>
      </c>
      <c r="AP29" s="8">
        <v>3</v>
      </c>
      <c r="AQ29" s="8">
        <v>4</v>
      </c>
      <c r="AR29" s="8">
        <v>3</v>
      </c>
      <c r="AS29">
        <v>3</v>
      </c>
      <c r="AT29">
        <v>3</v>
      </c>
      <c r="AU29">
        <v>3</v>
      </c>
      <c r="AV29">
        <v>1</v>
      </c>
      <c r="AW29" s="5">
        <v>4</v>
      </c>
      <c r="AX29">
        <v>4</v>
      </c>
      <c r="AY29">
        <v>3</v>
      </c>
      <c r="AZ29">
        <v>2</v>
      </c>
      <c r="BA29">
        <v>2</v>
      </c>
      <c r="BB29">
        <v>3</v>
      </c>
      <c r="BC29">
        <v>3</v>
      </c>
      <c r="BD29">
        <v>3</v>
      </c>
      <c r="BE29">
        <v>4</v>
      </c>
      <c r="BF29">
        <v>2</v>
      </c>
      <c r="BG29">
        <v>3</v>
      </c>
      <c r="BH29">
        <v>2</v>
      </c>
      <c r="BI29">
        <v>3</v>
      </c>
      <c r="BJ29">
        <v>2</v>
      </c>
      <c r="BK29" s="40">
        <v>2</v>
      </c>
      <c r="BL29" s="40">
        <v>1</v>
      </c>
      <c r="BM29">
        <v>2</v>
      </c>
      <c r="BN29">
        <f t="shared" si="0"/>
        <v>169</v>
      </c>
      <c r="BO29" s="6">
        <f t="shared" si="1"/>
        <v>2.8809523809523809</v>
      </c>
      <c r="BP29" s="32">
        <f t="shared" si="2"/>
        <v>2.7936507936507935</v>
      </c>
      <c r="BQ29" s="7">
        <f t="shared" si="3"/>
        <v>6</v>
      </c>
      <c r="BR29" s="7">
        <f t="shared" si="4"/>
        <v>19</v>
      </c>
      <c r="BS29" s="7">
        <f t="shared" si="5"/>
        <v>21</v>
      </c>
      <c r="BT29" s="7">
        <f t="shared" si="6"/>
        <v>16</v>
      </c>
      <c r="BU29" s="7">
        <f t="shared" si="7"/>
        <v>1</v>
      </c>
      <c r="BV29" s="32">
        <f t="shared" si="8"/>
        <v>2.8809523809523809</v>
      </c>
      <c r="BW29" s="32">
        <f t="shared" si="9"/>
        <v>2.65</v>
      </c>
      <c r="BX29" s="32">
        <f t="shared" si="10"/>
        <v>-0.23095238095238102</v>
      </c>
    </row>
    <row r="30" spans="1:76" ht="15.75" customHeight="1" thickBot="1" x14ac:dyDescent="0.35">
      <c r="A30" s="7">
        <v>30</v>
      </c>
      <c r="B30" s="7" t="s">
        <v>88</v>
      </c>
      <c r="C30" s="8">
        <v>4</v>
      </c>
      <c r="D30" s="8">
        <v>4</v>
      </c>
      <c r="E30" s="8">
        <v>4</v>
      </c>
      <c r="F30" s="8">
        <v>4</v>
      </c>
      <c r="G30" s="8">
        <v>4</v>
      </c>
      <c r="H30" s="8">
        <v>4</v>
      </c>
      <c r="I30" s="8">
        <v>4</v>
      </c>
      <c r="J30" s="8">
        <v>4</v>
      </c>
      <c r="K30" s="8">
        <v>3</v>
      </c>
      <c r="L30" s="8">
        <v>3</v>
      </c>
      <c r="M30" s="8">
        <v>4</v>
      </c>
      <c r="N30" s="8">
        <v>3</v>
      </c>
      <c r="O30" s="8">
        <v>4</v>
      </c>
      <c r="P30" s="8">
        <v>2</v>
      </c>
      <c r="Q30" s="8">
        <v>5</v>
      </c>
      <c r="R30" s="8">
        <v>3</v>
      </c>
      <c r="S30" s="8">
        <v>2</v>
      </c>
      <c r="T30" s="8">
        <v>4</v>
      </c>
      <c r="U30" s="8">
        <v>4</v>
      </c>
      <c r="V30" s="8">
        <v>4</v>
      </c>
      <c r="W30" s="8">
        <v>1</v>
      </c>
      <c r="X30" s="8">
        <v>4</v>
      </c>
      <c r="Y30" s="8">
        <v>5</v>
      </c>
      <c r="Z30" s="8">
        <v>4</v>
      </c>
      <c r="AA30" s="8">
        <v>4</v>
      </c>
      <c r="AB30" s="8">
        <v>4</v>
      </c>
      <c r="AC30" s="8">
        <v>3</v>
      </c>
      <c r="AD30" s="8">
        <v>4</v>
      </c>
      <c r="AE30" s="8">
        <v>2</v>
      </c>
      <c r="AF30" s="8">
        <v>2</v>
      </c>
      <c r="AG30" s="8">
        <v>3</v>
      </c>
      <c r="AH30" s="8">
        <v>4</v>
      </c>
      <c r="AI30" s="8">
        <v>3</v>
      </c>
      <c r="AJ30" s="8">
        <v>3</v>
      </c>
      <c r="AK30" s="8">
        <v>4</v>
      </c>
      <c r="AL30" s="8">
        <v>1</v>
      </c>
      <c r="AM30" s="8">
        <v>2</v>
      </c>
      <c r="AN30" s="8">
        <v>4</v>
      </c>
      <c r="AO30" s="8">
        <v>3</v>
      </c>
      <c r="AP30" s="8">
        <v>4</v>
      </c>
      <c r="AQ30" s="8">
        <v>3</v>
      </c>
      <c r="AR30" s="8">
        <v>3</v>
      </c>
      <c r="AS30">
        <v>2</v>
      </c>
      <c r="AT30">
        <v>1</v>
      </c>
      <c r="AU30">
        <v>4</v>
      </c>
      <c r="AV30">
        <v>2</v>
      </c>
      <c r="AW30" s="5">
        <v>4</v>
      </c>
      <c r="AX30">
        <v>4</v>
      </c>
      <c r="AY30">
        <v>4</v>
      </c>
      <c r="AZ30">
        <v>5</v>
      </c>
      <c r="BA30">
        <v>1</v>
      </c>
      <c r="BB30">
        <v>4</v>
      </c>
      <c r="BC30">
        <v>4</v>
      </c>
      <c r="BD30">
        <v>4</v>
      </c>
      <c r="BE30">
        <v>4</v>
      </c>
      <c r="BF30">
        <v>4</v>
      </c>
      <c r="BG30">
        <v>4</v>
      </c>
      <c r="BH30">
        <v>4</v>
      </c>
      <c r="BI30">
        <v>4</v>
      </c>
      <c r="BJ30">
        <v>4</v>
      </c>
      <c r="BK30" s="40">
        <v>2</v>
      </c>
      <c r="BL30" s="40">
        <v>4</v>
      </c>
      <c r="BM30">
        <v>4</v>
      </c>
      <c r="BN30">
        <f t="shared" si="0"/>
        <v>202</v>
      </c>
      <c r="BO30" s="6">
        <f t="shared" si="1"/>
        <v>3.4047619047619047</v>
      </c>
      <c r="BP30" s="32">
        <f t="shared" si="2"/>
        <v>3.4285714285714284</v>
      </c>
      <c r="BQ30" s="7">
        <f t="shared" si="3"/>
        <v>4</v>
      </c>
      <c r="BR30" s="7">
        <f t="shared" si="4"/>
        <v>8</v>
      </c>
      <c r="BS30" s="7">
        <f t="shared" si="5"/>
        <v>11</v>
      </c>
      <c r="BT30" s="7">
        <f t="shared" si="6"/>
        <v>37</v>
      </c>
      <c r="BU30" s="7">
        <f t="shared" si="7"/>
        <v>3</v>
      </c>
      <c r="BV30" s="32">
        <f t="shared" si="8"/>
        <v>3.4047619047619047</v>
      </c>
      <c r="BW30" s="32">
        <f t="shared" si="9"/>
        <v>3.45</v>
      </c>
      <c r="BX30" s="32">
        <f t="shared" si="10"/>
        <v>4.5238095238095521E-2</v>
      </c>
    </row>
    <row r="31" spans="1:76" ht="15.75" customHeight="1" thickBot="1" x14ac:dyDescent="0.35">
      <c r="A31" s="7">
        <v>31</v>
      </c>
      <c r="B31" s="7" t="s">
        <v>89</v>
      </c>
      <c r="C31" s="8">
        <v>3</v>
      </c>
      <c r="D31" s="8">
        <v>3</v>
      </c>
      <c r="E31" s="8">
        <v>4</v>
      </c>
      <c r="F31" s="8">
        <v>3</v>
      </c>
      <c r="G31" s="8">
        <v>4</v>
      </c>
      <c r="H31" s="8">
        <v>4</v>
      </c>
      <c r="I31" s="8">
        <v>4</v>
      </c>
      <c r="J31" s="8">
        <v>4</v>
      </c>
      <c r="K31" s="8">
        <v>3</v>
      </c>
      <c r="L31" s="8">
        <v>2</v>
      </c>
      <c r="M31" s="8">
        <v>4</v>
      </c>
      <c r="N31" s="8">
        <v>1</v>
      </c>
      <c r="O31" s="8">
        <v>4</v>
      </c>
      <c r="P31" s="8">
        <v>2</v>
      </c>
      <c r="Q31" s="8">
        <v>5</v>
      </c>
      <c r="R31" s="8">
        <v>4</v>
      </c>
      <c r="S31" s="8">
        <v>3</v>
      </c>
      <c r="T31" s="8">
        <v>4</v>
      </c>
      <c r="U31" s="8">
        <v>3</v>
      </c>
      <c r="V31" s="8">
        <v>4</v>
      </c>
      <c r="W31" s="8">
        <v>1</v>
      </c>
      <c r="X31" s="8">
        <v>4</v>
      </c>
      <c r="Y31" s="8">
        <v>4</v>
      </c>
      <c r="Z31" s="8">
        <v>4</v>
      </c>
      <c r="AA31" s="8">
        <v>4</v>
      </c>
      <c r="AB31" s="8">
        <v>4</v>
      </c>
      <c r="AC31" s="8">
        <v>4</v>
      </c>
      <c r="AD31" s="8">
        <v>4</v>
      </c>
      <c r="AE31" s="8">
        <v>2</v>
      </c>
      <c r="AF31" s="8">
        <v>2</v>
      </c>
      <c r="AG31" s="8">
        <v>2</v>
      </c>
      <c r="AH31" s="8">
        <v>3</v>
      </c>
      <c r="AI31" s="8">
        <v>2</v>
      </c>
      <c r="AJ31" s="8">
        <v>3</v>
      </c>
      <c r="AK31" s="8">
        <v>4</v>
      </c>
      <c r="AL31" s="8">
        <v>1</v>
      </c>
      <c r="AM31" s="8">
        <v>2</v>
      </c>
      <c r="AN31" s="8">
        <v>4</v>
      </c>
      <c r="AO31" s="8">
        <v>3</v>
      </c>
      <c r="AP31" s="8">
        <v>3</v>
      </c>
      <c r="AQ31" s="8">
        <v>4</v>
      </c>
      <c r="AR31" s="8">
        <v>3</v>
      </c>
      <c r="AS31">
        <v>2</v>
      </c>
      <c r="AT31">
        <v>2</v>
      </c>
      <c r="AU31">
        <v>2</v>
      </c>
      <c r="AV31">
        <v>2</v>
      </c>
      <c r="AW31" s="5">
        <v>4</v>
      </c>
      <c r="AX31">
        <v>2</v>
      </c>
      <c r="AY31">
        <v>3</v>
      </c>
      <c r="AZ31">
        <v>2</v>
      </c>
      <c r="BA31">
        <v>1</v>
      </c>
      <c r="BB31">
        <v>4</v>
      </c>
      <c r="BC31">
        <v>3</v>
      </c>
      <c r="BD31">
        <v>3</v>
      </c>
      <c r="BE31">
        <v>4</v>
      </c>
      <c r="BF31">
        <v>4</v>
      </c>
      <c r="BG31">
        <v>2</v>
      </c>
      <c r="BH31">
        <v>2</v>
      </c>
      <c r="BI31">
        <v>4</v>
      </c>
      <c r="BJ31">
        <v>3</v>
      </c>
      <c r="BK31" s="40">
        <v>2</v>
      </c>
      <c r="BL31" s="40">
        <v>2</v>
      </c>
      <c r="BM31">
        <v>2</v>
      </c>
      <c r="BN31">
        <f t="shared" si="0"/>
        <v>181</v>
      </c>
      <c r="BO31" s="6">
        <f t="shared" si="1"/>
        <v>3.2142857142857144</v>
      </c>
      <c r="BP31" s="32">
        <f t="shared" si="2"/>
        <v>3.0158730158730158</v>
      </c>
      <c r="BQ31" s="7">
        <f t="shared" si="3"/>
        <v>4</v>
      </c>
      <c r="BR31" s="7">
        <f t="shared" si="4"/>
        <v>18</v>
      </c>
      <c r="BS31" s="7">
        <f t="shared" si="5"/>
        <v>15</v>
      </c>
      <c r="BT31" s="7">
        <f t="shared" si="6"/>
        <v>25</v>
      </c>
      <c r="BU31" s="7">
        <f t="shared" si="7"/>
        <v>1</v>
      </c>
      <c r="BV31" s="32">
        <f t="shared" si="8"/>
        <v>3.2142857142857144</v>
      </c>
      <c r="BW31" s="32">
        <f t="shared" si="9"/>
        <v>2.65</v>
      </c>
      <c r="BX31" s="32">
        <f t="shared" si="10"/>
        <v>-0.5642857142857145</v>
      </c>
    </row>
    <row r="32" spans="1:76" ht="15.75" customHeight="1" thickBot="1" x14ac:dyDescent="0.35">
      <c r="A32" s="7">
        <v>32</v>
      </c>
      <c r="B32" s="33" t="s">
        <v>90</v>
      </c>
      <c r="C32" s="8">
        <v>3</v>
      </c>
      <c r="D32" s="8">
        <v>3</v>
      </c>
      <c r="E32" s="8">
        <v>3</v>
      </c>
      <c r="F32" s="8">
        <v>5</v>
      </c>
      <c r="G32" s="8">
        <v>4</v>
      </c>
      <c r="H32" s="8">
        <v>3</v>
      </c>
      <c r="I32" s="8">
        <v>3</v>
      </c>
      <c r="J32" s="8">
        <v>3</v>
      </c>
      <c r="K32" s="8">
        <v>3</v>
      </c>
      <c r="L32" s="8">
        <v>2</v>
      </c>
      <c r="M32" s="8">
        <v>4</v>
      </c>
      <c r="N32" s="8">
        <v>1</v>
      </c>
      <c r="O32" s="8">
        <v>4</v>
      </c>
      <c r="P32" s="8">
        <v>3</v>
      </c>
      <c r="Q32" s="8">
        <v>2</v>
      </c>
      <c r="R32" s="8">
        <v>2</v>
      </c>
      <c r="S32" s="8">
        <v>3</v>
      </c>
      <c r="T32" s="8">
        <v>4</v>
      </c>
      <c r="U32" s="8">
        <v>3</v>
      </c>
      <c r="V32" s="8">
        <v>2</v>
      </c>
      <c r="W32" s="8">
        <v>3</v>
      </c>
      <c r="X32" s="8">
        <v>4</v>
      </c>
      <c r="Y32" s="8">
        <v>4</v>
      </c>
      <c r="Z32" s="8">
        <v>2</v>
      </c>
      <c r="AA32" s="8">
        <v>4</v>
      </c>
      <c r="AB32" s="8">
        <v>1</v>
      </c>
      <c r="AC32" s="8">
        <v>3</v>
      </c>
      <c r="AD32" s="8">
        <v>3</v>
      </c>
      <c r="AE32" s="8">
        <v>2</v>
      </c>
      <c r="AF32" s="8">
        <v>2</v>
      </c>
      <c r="AG32" s="8">
        <v>4</v>
      </c>
      <c r="AH32" s="8">
        <v>3</v>
      </c>
      <c r="AI32" s="8">
        <v>2</v>
      </c>
      <c r="AJ32" s="8">
        <v>4</v>
      </c>
      <c r="AK32" s="8">
        <v>4</v>
      </c>
      <c r="AL32" s="8">
        <v>2</v>
      </c>
      <c r="AM32" s="8">
        <v>1</v>
      </c>
      <c r="AN32" s="8">
        <v>4</v>
      </c>
      <c r="AO32" s="8">
        <v>3</v>
      </c>
      <c r="AP32" s="8">
        <v>4</v>
      </c>
      <c r="AQ32" s="8">
        <v>4</v>
      </c>
      <c r="AR32" s="8">
        <v>4</v>
      </c>
      <c r="AS32">
        <v>2</v>
      </c>
      <c r="AT32">
        <v>2</v>
      </c>
      <c r="AU32">
        <v>4</v>
      </c>
      <c r="AV32">
        <v>1</v>
      </c>
      <c r="AW32" s="5">
        <v>4</v>
      </c>
      <c r="AX32">
        <v>2</v>
      </c>
      <c r="AY32">
        <v>2</v>
      </c>
      <c r="AZ32">
        <v>2</v>
      </c>
      <c r="BA32">
        <v>1</v>
      </c>
      <c r="BB32">
        <v>3</v>
      </c>
      <c r="BC32">
        <v>4</v>
      </c>
      <c r="BD32">
        <v>3</v>
      </c>
      <c r="BE32">
        <v>4</v>
      </c>
      <c r="BF32">
        <v>4</v>
      </c>
      <c r="BG32">
        <v>2</v>
      </c>
      <c r="BH32">
        <v>3</v>
      </c>
      <c r="BI32">
        <v>3</v>
      </c>
      <c r="BJ32">
        <v>2</v>
      </c>
      <c r="BK32" s="40">
        <v>2</v>
      </c>
      <c r="BL32" s="40">
        <v>1</v>
      </c>
      <c r="BM32">
        <v>2</v>
      </c>
      <c r="BN32">
        <f t="shared" si="0"/>
        <v>173</v>
      </c>
      <c r="BO32" s="6">
        <f t="shared" si="1"/>
        <v>3.0238095238095237</v>
      </c>
      <c r="BP32" s="32">
        <f t="shared" si="2"/>
        <v>2.8571428571428572</v>
      </c>
      <c r="BQ32" s="7">
        <f t="shared" si="3"/>
        <v>6</v>
      </c>
      <c r="BR32" s="7">
        <f t="shared" si="4"/>
        <v>18</v>
      </c>
      <c r="BS32" s="7">
        <f t="shared" si="5"/>
        <v>19</v>
      </c>
      <c r="BT32" s="7">
        <f t="shared" si="6"/>
        <v>19</v>
      </c>
      <c r="BU32" s="7">
        <f t="shared" si="7"/>
        <v>1</v>
      </c>
      <c r="BV32" s="32">
        <f t="shared" si="8"/>
        <v>3.0238095238095237</v>
      </c>
      <c r="BW32" s="32">
        <f t="shared" si="9"/>
        <v>2.5499999999999998</v>
      </c>
      <c r="BX32" s="32">
        <f t="shared" si="10"/>
        <v>-0.4738095238095239</v>
      </c>
    </row>
    <row r="33" spans="1:76" ht="15.75" customHeight="1" thickBot="1" x14ac:dyDescent="0.35">
      <c r="A33" s="7">
        <v>33</v>
      </c>
      <c r="B33" s="7" t="s">
        <v>143</v>
      </c>
      <c r="C33" s="8">
        <v>4</v>
      </c>
      <c r="D33" s="8">
        <v>3</v>
      </c>
      <c r="E33" s="8">
        <v>3</v>
      </c>
      <c r="F33" s="8">
        <v>2</v>
      </c>
      <c r="G33" s="8">
        <v>4</v>
      </c>
      <c r="H33" s="8">
        <v>2</v>
      </c>
      <c r="I33" s="8">
        <v>4</v>
      </c>
      <c r="J33" s="8">
        <v>3</v>
      </c>
      <c r="K33" s="8">
        <v>4</v>
      </c>
      <c r="L33" s="8">
        <v>3</v>
      </c>
      <c r="M33" s="8">
        <v>5</v>
      </c>
      <c r="N33" s="8">
        <v>1</v>
      </c>
      <c r="O33" s="8">
        <v>5</v>
      </c>
      <c r="P33" s="8">
        <v>2</v>
      </c>
      <c r="Q33" s="8">
        <v>2</v>
      </c>
      <c r="R33" s="8">
        <v>2</v>
      </c>
      <c r="S33" s="8">
        <v>2</v>
      </c>
      <c r="T33" s="8">
        <v>4</v>
      </c>
      <c r="U33" s="8">
        <v>5</v>
      </c>
      <c r="V33" s="8">
        <v>1</v>
      </c>
      <c r="W33" s="8">
        <v>2</v>
      </c>
      <c r="X33" s="8">
        <v>2</v>
      </c>
      <c r="Y33" s="8">
        <v>3</v>
      </c>
      <c r="Z33" s="8">
        <v>3</v>
      </c>
      <c r="AA33" s="8">
        <v>4</v>
      </c>
      <c r="AB33" s="8">
        <v>1</v>
      </c>
      <c r="AC33" s="8">
        <v>3</v>
      </c>
      <c r="AD33" s="8">
        <v>3</v>
      </c>
      <c r="AE33" s="8">
        <v>2</v>
      </c>
      <c r="AF33" s="8">
        <v>4</v>
      </c>
      <c r="AG33" s="8">
        <v>3</v>
      </c>
      <c r="AH33" s="8">
        <v>5</v>
      </c>
      <c r="AI33" s="8">
        <v>5</v>
      </c>
      <c r="AJ33" s="8">
        <v>4</v>
      </c>
      <c r="AK33" s="8">
        <v>3</v>
      </c>
      <c r="AL33" s="8">
        <v>3</v>
      </c>
      <c r="AM33" s="8">
        <v>1</v>
      </c>
      <c r="AN33" s="8">
        <v>4</v>
      </c>
      <c r="AO33" s="8">
        <v>3</v>
      </c>
      <c r="AP33" s="8">
        <v>4</v>
      </c>
      <c r="AQ33" s="8">
        <v>4</v>
      </c>
      <c r="AR33" s="8">
        <v>4</v>
      </c>
      <c r="AS33">
        <v>4</v>
      </c>
      <c r="AT33">
        <v>4</v>
      </c>
      <c r="AU33">
        <v>4</v>
      </c>
      <c r="AV33">
        <v>1</v>
      </c>
      <c r="AW33" s="5">
        <v>4</v>
      </c>
      <c r="AX33">
        <v>2</v>
      </c>
      <c r="AY33">
        <v>3</v>
      </c>
      <c r="AZ33">
        <v>3</v>
      </c>
      <c r="BA33">
        <v>1</v>
      </c>
      <c r="BB33">
        <v>3</v>
      </c>
      <c r="BC33">
        <v>4</v>
      </c>
      <c r="BD33">
        <v>3</v>
      </c>
      <c r="BE33">
        <v>4</v>
      </c>
      <c r="BF33">
        <v>2</v>
      </c>
      <c r="BG33">
        <v>4</v>
      </c>
      <c r="BH33">
        <v>3</v>
      </c>
      <c r="BI33">
        <v>2</v>
      </c>
      <c r="BJ33">
        <v>3</v>
      </c>
      <c r="BK33" s="40">
        <v>2</v>
      </c>
      <c r="BL33" s="40">
        <v>2</v>
      </c>
      <c r="BM33">
        <v>2</v>
      </c>
      <c r="BN33">
        <f t="shared" si="0"/>
        <v>182</v>
      </c>
      <c r="BO33" s="6">
        <f t="shared" si="1"/>
        <v>3.1190476190476191</v>
      </c>
      <c r="BP33" s="32">
        <f t="shared" si="2"/>
        <v>3.0317460317460316</v>
      </c>
      <c r="BQ33" s="7">
        <f t="shared" si="3"/>
        <v>6</v>
      </c>
      <c r="BR33" s="7">
        <f t="shared" si="4"/>
        <v>15</v>
      </c>
      <c r="BS33" s="7">
        <f t="shared" si="5"/>
        <v>18</v>
      </c>
      <c r="BT33" s="7">
        <f t="shared" si="6"/>
        <v>19</v>
      </c>
      <c r="BU33" s="7">
        <f t="shared" si="7"/>
        <v>5</v>
      </c>
      <c r="BV33" s="32">
        <f t="shared" si="8"/>
        <v>3.1190476190476191</v>
      </c>
      <c r="BW33" s="32">
        <f t="shared" si="9"/>
        <v>2.9</v>
      </c>
      <c r="BX33" s="32">
        <f t="shared" si="10"/>
        <v>-0.21904761904761916</v>
      </c>
    </row>
    <row r="34" spans="1:76" ht="15.75" customHeight="1" thickBot="1" x14ac:dyDescent="0.35">
      <c r="A34" s="7">
        <v>34</v>
      </c>
      <c r="B34" s="7" t="s">
        <v>92</v>
      </c>
      <c r="C34" s="8">
        <v>3</v>
      </c>
      <c r="D34" s="8">
        <v>4</v>
      </c>
      <c r="E34" s="8">
        <v>4</v>
      </c>
      <c r="F34" s="8">
        <v>2</v>
      </c>
      <c r="G34" s="8">
        <v>4</v>
      </c>
      <c r="H34" s="8">
        <v>2</v>
      </c>
      <c r="I34" s="8">
        <v>4</v>
      </c>
      <c r="J34" s="8">
        <v>3</v>
      </c>
      <c r="K34" s="8">
        <v>3</v>
      </c>
      <c r="L34" s="8">
        <v>3</v>
      </c>
      <c r="M34" s="8">
        <v>4</v>
      </c>
      <c r="N34" s="8">
        <v>1</v>
      </c>
      <c r="O34" s="8">
        <v>5</v>
      </c>
      <c r="P34" s="8">
        <v>2</v>
      </c>
      <c r="Q34" s="8">
        <v>2</v>
      </c>
      <c r="R34" s="8">
        <v>2</v>
      </c>
      <c r="S34" s="8">
        <v>2</v>
      </c>
      <c r="T34" s="8">
        <v>4</v>
      </c>
      <c r="U34" s="8">
        <v>5</v>
      </c>
      <c r="V34" s="8">
        <v>1</v>
      </c>
      <c r="W34" s="8">
        <v>1</v>
      </c>
      <c r="X34" s="8">
        <v>2</v>
      </c>
      <c r="Y34" s="8">
        <v>4</v>
      </c>
      <c r="Z34" s="8">
        <v>3</v>
      </c>
      <c r="AA34" s="8">
        <v>4</v>
      </c>
      <c r="AB34" s="8">
        <v>1</v>
      </c>
      <c r="AC34" s="8">
        <v>3</v>
      </c>
      <c r="AD34" s="8">
        <v>4</v>
      </c>
      <c r="AE34" s="8">
        <v>1</v>
      </c>
      <c r="AF34" s="8">
        <v>2</v>
      </c>
      <c r="AG34" s="8">
        <v>5</v>
      </c>
      <c r="AH34" s="8">
        <v>5</v>
      </c>
      <c r="AI34" s="8">
        <v>5</v>
      </c>
      <c r="AJ34" s="8">
        <v>4</v>
      </c>
      <c r="AK34" s="8">
        <v>4</v>
      </c>
      <c r="AL34" s="8">
        <v>3</v>
      </c>
      <c r="AM34" s="8">
        <v>2</v>
      </c>
      <c r="AN34" s="8">
        <v>4</v>
      </c>
      <c r="AO34" s="8">
        <v>4</v>
      </c>
      <c r="AP34" s="8">
        <v>4</v>
      </c>
      <c r="AQ34" s="8">
        <v>4</v>
      </c>
      <c r="AR34" s="8">
        <v>4</v>
      </c>
      <c r="AS34">
        <v>2</v>
      </c>
      <c r="AT34">
        <v>3</v>
      </c>
      <c r="AU34">
        <v>4</v>
      </c>
      <c r="AV34">
        <v>1</v>
      </c>
      <c r="AW34" s="5">
        <v>4</v>
      </c>
      <c r="AX34">
        <v>4</v>
      </c>
      <c r="AY34">
        <v>3</v>
      </c>
      <c r="AZ34">
        <v>3</v>
      </c>
      <c r="BA34">
        <v>1</v>
      </c>
      <c r="BB34">
        <v>3</v>
      </c>
      <c r="BC34">
        <v>4</v>
      </c>
      <c r="BD34">
        <v>3</v>
      </c>
      <c r="BE34">
        <v>4</v>
      </c>
      <c r="BF34">
        <v>3</v>
      </c>
      <c r="BG34">
        <v>4</v>
      </c>
      <c r="BH34">
        <v>3</v>
      </c>
      <c r="BI34" s="36">
        <v>2</v>
      </c>
      <c r="BJ34">
        <v>3</v>
      </c>
      <c r="BK34" s="40">
        <v>2</v>
      </c>
      <c r="BL34" s="40">
        <v>3</v>
      </c>
      <c r="BM34">
        <v>2</v>
      </c>
      <c r="BN34" s="6">
        <f ca="1">SUM(C34:BN34)</f>
        <v>0</v>
      </c>
      <c r="BO34" s="6">
        <f t="shared" si="1"/>
        <v>3.1666666666666665</v>
      </c>
      <c r="BP34" s="32">
        <f t="shared" si="2"/>
        <v>3.0793650793650795</v>
      </c>
      <c r="BQ34" s="7">
        <f t="shared" si="3"/>
        <v>7</v>
      </c>
      <c r="BR34" s="7">
        <f t="shared" si="4"/>
        <v>13</v>
      </c>
      <c r="BS34" s="7">
        <f t="shared" si="5"/>
        <v>16</v>
      </c>
      <c r="BT34" s="7">
        <f t="shared" si="6"/>
        <v>22</v>
      </c>
      <c r="BU34" s="7">
        <f t="shared" si="7"/>
        <v>5</v>
      </c>
    </row>
    <row r="35" spans="1:76" ht="15.75" customHeight="1" x14ac:dyDescent="0.3">
      <c r="C35" s="7">
        <f>COUNTBLANK(C6:C34)</f>
        <v>0</v>
      </c>
      <c r="D35" s="7">
        <f t="shared" ref="D35:BL35" si="11">COUNTBLANK(D6:D34)</f>
        <v>0</v>
      </c>
      <c r="E35" s="7">
        <f t="shared" si="11"/>
        <v>0</v>
      </c>
      <c r="F35" s="7">
        <f t="shared" si="11"/>
        <v>0</v>
      </c>
      <c r="G35" s="7">
        <f t="shared" si="11"/>
        <v>0</v>
      </c>
      <c r="H35" s="7">
        <f t="shared" si="11"/>
        <v>0</v>
      </c>
      <c r="I35" s="7">
        <f t="shared" si="11"/>
        <v>0</v>
      </c>
      <c r="J35" s="7">
        <f t="shared" si="11"/>
        <v>0</v>
      </c>
      <c r="K35" s="7">
        <f t="shared" si="11"/>
        <v>0</v>
      </c>
      <c r="L35" s="7">
        <f t="shared" si="11"/>
        <v>0</v>
      </c>
      <c r="M35" s="7">
        <f t="shared" si="11"/>
        <v>0</v>
      </c>
      <c r="N35" s="7">
        <f t="shared" si="11"/>
        <v>0</v>
      </c>
      <c r="O35" s="7">
        <f t="shared" si="11"/>
        <v>0</v>
      </c>
      <c r="P35" s="7">
        <f t="shared" si="11"/>
        <v>0</v>
      </c>
      <c r="Q35" s="7">
        <f t="shared" si="11"/>
        <v>0</v>
      </c>
      <c r="R35" s="7">
        <f t="shared" si="11"/>
        <v>0</v>
      </c>
      <c r="S35" s="7">
        <f t="shared" si="11"/>
        <v>0</v>
      </c>
      <c r="T35" s="7">
        <f t="shared" si="11"/>
        <v>0</v>
      </c>
      <c r="U35" s="7">
        <f t="shared" si="11"/>
        <v>0</v>
      </c>
      <c r="V35" s="7">
        <f t="shared" si="11"/>
        <v>0</v>
      </c>
      <c r="W35" s="7">
        <f t="shared" si="11"/>
        <v>0</v>
      </c>
      <c r="X35" s="7">
        <f t="shared" si="11"/>
        <v>0</v>
      </c>
      <c r="Y35" s="7">
        <f t="shared" si="11"/>
        <v>0</v>
      </c>
      <c r="Z35" s="7">
        <f t="shared" si="11"/>
        <v>0</v>
      </c>
      <c r="AA35" s="7">
        <f t="shared" si="11"/>
        <v>0</v>
      </c>
      <c r="AB35" s="7">
        <f t="shared" si="11"/>
        <v>0</v>
      </c>
      <c r="AC35" s="7">
        <f t="shared" si="11"/>
        <v>0</v>
      </c>
      <c r="AD35" s="7">
        <f t="shared" si="11"/>
        <v>0</v>
      </c>
      <c r="AE35" s="7">
        <f t="shared" si="11"/>
        <v>0</v>
      </c>
      <c r="AF35" s="7">
        <f t="shared" si="11"/>
        <v>0</v>
      </c>
      <c r="AG35" s="7">
        <f t="shared" si="11"/>
        <v>0</v>
      </c>
      <c r="AH35" s="7">
        <f t="shared" si="11"/>
        <v>0</v>
      </c>
      <c r="AI35" s="7">
        <f t="shared" si="11"/>
        <v>0</v>
      </c>
      <c r="AJ35" s="7">
        <f t="shared" si="11"/>
        <v>0</v>
      </c>
      <c r="AK35" s="7">
        <f t="shared" si="11"/>
        <v>0</v>
      </c>
      <c r="AL35" s="7">
        <f t="shared" si="11"/>
        <v>0</v>
      </c>
      <c r="AM35" s="7">
        <f t="shared" si="11"/>
        <v>0</v>
      </c>
      <c r="AN35" s="7">
        <f t="shared" si="11"/>
        <v>0</v>
      </c>
      <c r="AO35" s="7">
        <f t="shared" si="11"/>
        <v>0</v>
      </c>
      <c r="AP35" s="7">
        <f t="shared" si="11"/>
        <v>0</v>
      </c>
      <c r="AQ35" s="7">
        <f t="shared" si="11"/>
        <v>0</v>
      </c>
      <c r="AR35" s="7">
        <f t="shared" si="11"/>
        <v>0</v>
      </c>
      <c r="AS35" s="7">
        <f t="shared" si="11"/>
        <v>0</v>
      </c>
      <c r="AT35" s="7">
        <f t="shared" si="11"/>
        <v>0</v>
      </c>
      <c r="AU35" s="7">
        <f t="shared" si="11"/>
        <v>0</v>
      </c>
      <c r="AV35" s="7">
        <f t="shared" si="11"/>
        <v>0</v>
      </c>
      <c r="AW35" s="7">
        <f t="shared" si="11"/>
        <v>0</v>
      </c>
      <c r="AX35" s="7">
        <f t="shared" si="11"/>
        <v>0</v>
      </c>
      <c r="AY35" s="7">
        <f t="shared" si="11"/>
        <v>0</v>
      </c>
      <c r="AZ35" s="7">
        <f t="shared" si="11"/>
        <v>0</v>
      </c>
      <c r="BA35" s="7">
        <f t="shared" si="11"/>
        <v>0</v>
      </c>
      <c r="BB35" s="7">
        <f t="shared" si="11"/>
        <v>0</v>
      </c>
      <c r="BC35" s="7">
        <f t="shared" si="11"/>
        <v>0</v>
      </c>
      <c r="BD35" s="7">
        <f t="shared" si="11"/>
        <v>0</v>
      </c>
      <c r="BE35" s="7">
        <f t="shared" si="11"/>
        <v>0</v>
      </c>
      <c r="BF35" s="7">
        <f t="shared" si="11"/>
        <v>0</v>
      </c>
      <c r="BG35" s="7">
        <f t="shared" si="11"/>
        <v>0</v>
      </c>
      <c r="BH35" s="7">
        <f t="shared" si="11"/>
        <v>0</v>
      </c>
      <c r="BI35" s="7">
        <f t="shared" si="11"/>
        <v>0</v>
      </c>
      <c r="BJ35" s="7">
        <f t="shared" si="11"/>
        <v>0</v>
      </c>
      <c r="BK35" s="7">
        <f t="shared" si="11"/>
        <v>0</v>
      </c>
      <c r="BL35" s="7">
        <f t="shared" si="11"/>
        <v>0</v>
      </c>
      <c r="BO35" s="6">
        <f t="shared" si="1"/>
        <v>0</v>
      </c>
    </row>
    <row r="49" spans="3:33" ht="15.75" customHeight="1" x14ac:dyDescent="0.25">
      <c r="C49" s="8">
        <v>5</v>
      </c>
      <c r="D49" s="8">
        <v>5</v>
      </c>
      <c r="E49" s="8">
        <v>3</v>
      </c>
      <c r="F49" s="8">
        <v>3</v>
      </c>
      <c r="G49" s="8">
        <v>4</v>
      </c>
      <c r="H49" s="8">
        <v>3</v>
      </c>
      <c r="I49" s="8">
        <v>5</v>
      </c>
      <c r="J49" s="8">
        <v>3</v>
      </c>
      <c r="K49" s="8">
        <v>2</v>
      </c>
      <c r="L49" s="8">
        <v>4</v>
      </c>
      <c r="M49" s="8">
        <v>4</v>
      </c>
      <c r="N49" s="8">
        <v>4</v>
      </c>
      <c r="O49" s="8">
        <v>4</v>
      </c>
      <c r="P49" s="8">
        <v>4</v>
      </c>
      <c r="Q49" s="8">
        <v>3</v>
      </c>
      <c r="R49" s="7">
        <f>SUM(C49:Q49)</f>
        <v>56</v>
      </c>
      <c r="T49" s="8">
        <v>4</v>
      </c>
      <c r="U49" s="8">
        <v>4</v>
      </c>
      <c r="V49" s="8">
        <v>2</v>
      </c>
      <c r="W49" s="8">
        <v>2</v>
      </c>
      <c r="X49" s="8">
        <v>3</v>
      </c>
      <c r="Y49" s="8">
        <v>2</v>
      </c>
      <c r="Z49" s="8">
        <v>2</v>
      </c>
      <c r="AA49" s="8">
        <v>2</v>
      </c>
      <c r="AB49" s="8">
        <v>2</v>
      </c>
      <c r="AC49" s="8">
        <v>4</v>
      </c>
      <c r="AD49" s="8">
        <v>3</v>
      </c>
      <c r="AE49" s="8">
        <v>3</v>
      </c>
      <c r="AF49" s="8">
        <v>4</v>
      </c>
      <c r="AG49" s="8">
        <v>3</v>
      </c>
    </row>
    <row r="50" spans="3:33" ht="15.75" customHeight="1" x14ac:dyDescent="0.25">
      <c r="C50" s="8">
        <v>5</v>
      </c>
      <c r="D50" s="8">
        <v>4</v>
      </c>
      <c r="E50" s="8">
        <v>5</v>
      </c>
      <c r="F50" s="8">
        <v>4</v>
      </c>
      <c r="G50" s="8">
        <v>4</v>
      </c>
      <c r="H50" s="8">
        <v>4</v>
      </c>
      <c r="I50" s="8">
        <v>5</v>
      </c>
      <c r="J50" s="8">
        <v>5</v>
      </c>
      <c r="K50" s="8">
        <v>5</v>
      </c>
      <c r="L50" s="8">
        <v>4</v>
      </c>
      <c r="M50" s="8">
        <v>4</v>
      </c>
      <c r="N50" s="8">
        <v>4</v>
      </c>
      <c r="O50" s="8">
        <v>5</v>
      </c>
      <c r="P50" s="8">
        <v>5</v>
      </c>
      <c r="Q50" s="8">
        <v>4</v>
      </c>
      <c r="R50" s="7">
        <f t="shared" ref="R50:R108" si="12">SUM(C50:Q50)</f>
        <v>67</v>
      </c>
      <c r="T50" s="8">
        <v>5</v>
      </c>
      <c r="U50" s="8">
        <v>5</v>
      </c>
      <c r="V50" s="8">
        <v>4</v>
      </c>
      <c r="W50" s="8">
        <v>4</v>
      </c>
      <c r="X50" s="8">
        <v>4</v>
      </c>
      <c r="Y50" s="8">
        <v>3</v>
      </c>
      <c r="Z50" s="8">
        <v>3</v>
      </c>
      <c r="AA50" s="8">
        <v>4</v>
      </c>
      <c r="AB50" s="8">
        <v>3</v>
      </c>
      <c r="AC50" s="8">
        <v>4</v>
      </c>
      <c r="AD50" s="8">
        <v>3</v>
      </c>
      <c r="AE50" s="8">
        <v>3</v>
      </c>
      <c r="AF50" s="8">
        <v>3</v>
      </c>
      <c r="AG50" s="8">
        <v>4</v>
      </c>
    </row>
    <row r="51" spans="3:33" ht="15.75" customHeight="1" x14ac:dyDescent="0.25">
      <c r="C51" s="8">
        <v>5</v>
      </c>
      <c r="D51" s="8">
        <v>4</v>
      </c>
      <c r="E51" s="8">
        <v>3</v>
      </c>
      <c r="F51" s="8">
        <v>4</v>
      </c>
      <c r="G51" s="8">
        <v>4</v>
      </c>
      <c r="H51" s="8">
        <v>3</v>
      </c>
      <c r="I51" s="8">
        <v>4</v>
      </c>
      <c r="J51" s="8">
        <v>2</v>
      </c>
      <c r="K51" s="8">
        <v>3</v>
      </c>
      <c r="L51" s="8">
        <v>3</v>
      </c>
      <c r="M51" s="8">
        <v>1</v>
      </c>
      <c r="N51" s="8">
        <v>2</v>
      </c>
      <c r="O51" s="8">
        <v>4</v>
      </c>
      <c r="P51" s="8">
        <v>3</v>
      </c>
      <c r="Q51" s="8">
        <v>5</v>
      </c>
      <c r="R51" s="7">
        <f t="shared" si="12"/>
        <v>50</v>
      </c>
      <c r="T51" s="8">
        <v>4</v>
      </c>
      <c r="U51" s="8">
        <v>4</v>
      </c>
      <c r="V51" s="8">
        <v>3</v>
      </c>
      <c r="W51" s="8">
        <v>4</v>
      </c>
      <c r="X51" s="8">
        <v>3</v>
      </c>
      <c r="Y51" s="8">
        <v>2</v>
      </c>
      <c r="Z51" s="8">
        <v>3</v>
      </c>
      <c r="AA51" s="8">
        <v>3</v>
      </c>
      <c r="AB51" s="8">
        <v>3</v>
      </c>
      <c r="AC51" s="8">
        <v>4</v>
      </c>
      <c r="AD51" s="8">
        <v>4</v>
      </c>
      <c r="AE51" s="8">
        <v>3</v>
      </c>
      <c r="AF51" s="8">
        <v>3</v>
      </c>
      <c r="AG51" s="8">
        <v>4</v>
      </c>
    </row>
    <row r="52" spans="3:33" ht="15.75" customHeight="1" x14ac:dyDescent="0.25">
      <c r="C52" s="8">
        <v>5</v>
      </c>
      <c r="D52" s="8">
        <v>5</v>
      </c>
      <c r="E52" s="8">
        <v>5</v>
      </c>
      <c r="F52" s="8">
        <v>5</v>
      </c>
      <c r="G52" s="8">
        <v>3</v>
      </c>
      <c r="H52" s="8">
        <v>3</v>
      </c>
      <c r="I52" s="8">
        <v>4</v>
      </c>
      <c r="J52" s="8">
        <v>5</v>
      </c>
      <c r="K52" s="8">
        <v>5</v>
      </c>
      <c r="L52" s="8">
        <v>5</v>
      </c>
      <c r="M52" s="8">
        <v>5</v>
      </c>
      <c r="N52" s="8">
        <v>5</v>
      </c>
      <c r="O52" s="8">
        <v>5</v>
      </c>
      <c r="P52" s="8">
        <v>3</v>
      </c>
      <c r="Q52" s="8">
        <v>5</v>
      </c>
      <c r="R52" s="7">
        <f t="shared" si="12"/>
        <v>68</v>
      </c>
      <c r="T52" s="8">
        <v>2</v>
      </c>
      <c r="U52" s="8">
        <v>3</v>
      </c>
      <c r="V52" s="8">
        <v>5</v>
      </c>
      <c r="W52" s="8">
        <v>3</v>
      </c>
      <c r="X52" s="8">
        <v>3</v>
      </c>
      <c r="Y52" s="8">
        <v>3</v>
      </c>
      <c r="Z52" s="8">
        <v>3</v>
      </c>
      <c r="AA52" s="8">
        <v>3</v>
      </c>
      <c r="AB52" s="8">
        <v>5</v>
      </c>
      <c r="AC52" s="8">
        <v>4</v>
      </c>
      <c r="AD52" s="8">
        <v>3</v>
      </c>
      <c r="AE52" s="8">
        <v>5</v>
      </c>
      <c r="AF52" s="8">
        <v>2</v>
      </c>
      <c r="AG52" s="8">
        <v>2</v>
      </c>
    </row>
    <row r="53" spans="3:33" ht="15.75" customHeight="1" x14ac:dyDescent="0.25">
      <c r="C53" s="8">
        <v>5</v>
      </c>
      <c r="D53" s="8">
        <v>5</v>
      </c>
      <c r="E53" s="8">
        <v>5</v>
      </c>
      <c r="F53" s="8">
        <v>4</v>
      </c>
      <c r="G53" s="8">
        <v>4</v>
      </c>
      <c r="H53" s="8">
        <v>5</v>
      </c>
      <c r="I53" s="8">
        <v>5</v>
      </c>
      <c r="J53" s="8">
        <v>5</v>
      </c>
      <c r="K53" s="8">
        <v>5</v>
      </c>
      <c r="L53" s="8">
        <v>5</v>
      </c>
      <c r="M53" s="8">
        <v>5</v>
      </c>
      <c r="N53" s="8">
        <v>5</v>
      </c>
      <c r="O53" s="8">
        <v>5</v>
      </c>
      <c r="P53" s="8">
        <v>4</v>
      </c>
      <c r="Q53" s="8">
        <v>4</v>
      </c>
      <c r="R53" s="7">
        <f t="shared" si="12"/>
        <v>71</v>
      </c>
      <c r="T53" s="8">
        <v>5</v>
      </c>
      <c r="U53" s="8">
        <v>5</v>
      </c>
      <c r="V53" s="8">
        <v>5</v>
      </c>
      <c r="W53" s="8">
        <v>3</v>
      </c>
      <c r="X53" s="8">
        <v>3</v>
      </c>
      <c r="Y53" s="8">
        <v>5</v>
      </c>
      <c r="Z53" s="8">
        <v>3</v>
      </c>
      <c r="AA53" s="8">
        <v>4</v>
      </c>
      <c r="AB53" s="8">
        <v>4</v>
      </c>
      <c r="AC53" s="8">
        <v>4</v>
      </c>
      <c r="AD53" s="8">
        <v>4</v>
      </c>
      <c r="AE53" s="8">
        <v>4</v>
      </c>
      <c r="AF53" s="8">
        <v>4</v>
      </c>
      <c r="AG53" s="8">
        <v>4</v>
      </c>
    </row>
    <row r="54" spans="3:33" ht="15.75" customHeight="1" x14ac:dyDescent="0.25">
      <c r="C54" s="8">
        <v>4</v>
      </c>
      <c r="D54" s="8">
        <v>5</v>
      </c>
      <c r="E54" s="8">
        <v>5</v>
      </c>
      <c r="F54" s="8">
        <v>5</v>
      </c>
      <c r="G54" s="8">
        <v>5</v>
      </c>
      <c r="H54" s="8">
        <v>4</v>
      </c>
      <c r="I54" s="8">
        <v>4</v>
      </c>
      <c r="J54" s="8">
        <v>4</v>
      </c>
      <c r="K54" s="8">
        <v>4</v>
      </c>
      <c r="L54" s="8">
        <v>4</v>
      </c>
      <c r="M54" s="8">
        <v>4</v>
      </c>
      <c r="N54" s="8">
        <v>4</v>
      </c>
      <c r="O54" s="8">
        <v>4</v>
      </c>
      <c r="P54" s="8">
        <v>4</v>
      </c>
      <c r="Q54" s="8">
        <v>3</v>
      </c>
      <c r="R54" s="7">
        <f t="shared" si="12"/>
        <v>63</v>
      </c>
      <c r="T54" s="8">
        <v>2</v>
      </c>
      <c r="U54" s="8">
        <v>2</v>
      </c>
      <c r="V54" s="8">
        <v>2</v>
      </c>
      <c r="W54" s="8">
        <v>2</v>
      </c>
      <c r="X54" s="8">
        <v>3</v>
      </c>
      <c r="Y54" s="8">
        <v>2</v>
      </c>
      <c r="Z54" s="8">
        <v>3</v>
      </c>
      <c r="AA54" s="8">
        <v>3</v>
      </c>
      <c r="AB54" s="8">
        <v>3</v>
      </c>
      <c r="AC54" s="8">
        <v>4</v>
      </c>
      <c r="AD54" s="8">
        <v>4</v>
      </c>
      <c r="AE54" s="8">
        <v>3</v>
      </c>
      <c r="AF54" s="8">
        <v>2</v>
      </c>
      <c r="AG54" s="8">
        <v>2</v>
      </c>
    </row>
    <row r="55" spans="3:33" ht="15.75" customHeight="1" x14ac:dyDescent="0.25">
      <c r="C55" s="8">
        <v>3</v>
      </c>
      <c r="D55" s="8">
        <v>4</v>
      </c>
      <c r="E55" s="8">
        <v>4</v>
      </c>
      <c r="F55" s="8">
        <v>3</v>
      </c>
      <c r="G55" s="8">
        <v>4</v>
      </c>
      <c r="H55" s="8">
        <v>4</v>
      </c>
      <c r="I55" s="8">
        <v>4</v>
      </c>
      <c r="J55" s="8">
        <v>3</v>
      </c>
      <c r="K55" s="8">
        <v>4</v>
      </c>
      <c r="L55" s="8">
        <v>4</v>
      </c>
      <c r="M55" s="8">
        <v>4</v>
      </c>
      <c r="N55" s="8">
        <v>4</v>
      </c>
      <c r="O55" s="8">
        <v>4</v>
      </c>
      <c r="P55" s="8">
        <v>4</v>
      </c>
      <c r="Q55" s="8">
        <v>4</v>
      </c>
      <c r="R55" s="7">
        <f t="shared" si="12"/>
        <v>57</v>
      </c>
      <c r="T55" s="8">
        <v>4</v>
      </c>
      <c r="U55" s="8">
        <v>4</v>
      </c>
      <c r="V55" s="8">
        <v>4</v>
      </c>
      <c r="W55" s="8">
        <v>4</v>
      </c>
      <c r="X55" s="8">
        <v>3</v>
      </c>
      <c r="Y55" s="8">
        <v>4</v>
      </c>
      <c r="Z55" s="8">
        <v>3</v>
      </c>
      <c r="AA55" s="8">
        <v>3</v>
      </c>
      <c r="AB55" s="8">
        <v>3</v>
      </c>
      <c r="AC55" s="8">
        <v>4</v>
      </c>
      <c r="AD55" s="8">
        <v>4</v>
      </c>
      <c r="AE55" s="8">
        <v>3</v>
      </c>
      <c r="AF55" s="8">
        <v>4</v>
      </c>
      <c r="AG55" s="8">
        <v>4</v>
      </c>
    </row>
    <row r="56" spans="3:33" ht="15.75" customHeight="1" x14ac:dyDescent="0.25">
      <c r="C56" s="8">
        <v>4</v>
      </c>
      <c r="D56" s="8">
        <v>4</v>
      </c>
      <c r="E56" s="8">
        <v>4</v>
      </c>
      <c r="F56" s="8">
        <v>3</v>
      </c>
      <c r="G56" s="8">
        <v>3</v>
      </c>
      <c r="H56" s="8">
        <v>3</v>
      </c>
      <c r="I56" s="8">
        <v>3</v>
      </c>
      <c r="J56" s="8">
        <v>4</v>
      </c>
      <c r="K56" s="8">
        <v>3</v>
      </c>
      <c r="L56" s="8">
        <v>4</v>
      </c>
      <c r="M56" s="8">
        <v>3</v>
      </c>
      <c r="N56" s="8">
        <v>4</v>
      </c>
      <c r="O56" s="8">
        <v>5</v>
      </c>
      <c r="P56" s="8">
        <v>4</v>
      </c>
      <c r="Q56" s="8">
        <v>4</v>
      </c>
      <c r="R56" s="7">
        <f t="shared" si="12"/>
        <v>55</v>
      </c>
      <c r="T56" s="8">
        <v>3</v>
      </c>
      <c r="U56" s="8">
        <v>4</v>
      </c>
      <c r="V56" s="8">
        <v>5</v>
      </c>
      <c r="W56" s="8">
        <v>5</v>
      </c>
      <c r="X56" s="8">
        <v>5</v>
      </c>
      <c r="Y56" s="8">
        <v>4</v>
      </c>
      <c r="Z56" s="8">
        <v>3</v>
      </c>
      <c r="AA56" s="8">
        <v>3</v>
      </c>
      <c r="AB56" s="8">
        <v>4</v>
      </c>
      <c r="AC56" s="8">
        <v>4</v>
      </c>
      <c r="AD56" s="8">
        <v>4</v>
      </c>
      <c r="AE56" s="8">
        <v>3</v>
      </c>
      <c r="AF56" s="8">
        <v>3</v>
      </c>
      <c r="AG56" s="8">
        <v>3</v>
      </c>
    </row>
    <row r="57" spans="3:33" ht="15.75" customHeight="1" x14ac:dyDescent="0.25">
      <c r="C57" s="8">
        <v>4</v>
      </c>
      <c r="D57" s="8">
        <v>4</v>
      </c>
      <c r="E57" s="8">
        <v>4</v>
      </c>
      <c r="F57" s="8">
        <v>4</v>
      </c>
      <c r="G57" s="8">
        <v>4</v>
      </c>
      <c r="H57" s="8">
        <v>4</v>
      </c>
      <c r="I57" s="8">
        <v>4</v>
      </c>
      <c r="J57" s="8">
        <v>4</v>
      </c>
      <c r="K57" s="8">
        <v>4</v>
      </c>
      <c r="L57" s="8">
        <v>4</v>
      </c>
      <c r="M57" s="8">
        <v>4</v>
      </c>
      <c r="N57" s="8">
        <v>4</v>
      </c>
      <c r="O57" s="8">
        <v>4</v>
      </c>
      <c r="P57" s="8">
        <v>4</v>
      </c>
      <c r="Q57" s="8">
        <v>5</v>
      </c>
      <c r="R57" s="7">
        <f t="shared" si="12"/>
        <v>61</v>
      </c>
      <c r="T57" s="8">
        <v>3</v>
      </c>
      <c r="U57" s="8">
        <v>4</v>
      </c>
      <c r="V57" s="8">
        <v>5</v>
      </c>
      <c r="W57" s="8">
        <v>4</v>
      </c>
      <c r="X57" s="8">
        <v>4</v>
      </c>
      <c r="Y57" s="8">
        <v>3</v>
      </c>
      <c r="Z57" s="8">
        <v>3</v>
      </c>
      <c r="AA57" s="8">
        <v>3</v>
      </c>
      <c r="AB57" s="8">
        <v>3</v>
      </c>
      <c r="AC57" s="8">
        <v>3</v>
      </c>
      <c r="AD57" s="8">
        <v>3</v>
      </c>
      <c r="AE57" s="8">
        <v>3</v>
      </c>
      <c r="AF57" s="8">
        <v>4</v>
      </c>
      <c r="AG57" s="8">
        <v>3</v>
      </c>
    </row>
    <row r="58" spans="3:33" ht="15.75" customHeight="1" x14ac:dyDescent="0.25">
      <c r="C58" s="8">
        <v>4</v>
      </c>
      <c r="D58" s="8">
        <v>4</v>
      </c>
      <c r="E58" s="8">
        <v>3</v>
      </c>
      <c r="F58" s="8">
        <v>3</v>
      </c>
      <c r="G58" s="8">
        <v>3</v>
      </c>
      <c r="H58" s="8">
        <v>2</v>
      </c>
      <c r="I58" s="8">
        <v>4</v>
      </c>
      <c r="J58" s="8">
        <v>3</v>
      </c>
      <c r="K58" s="8">
        <v>2</v>
      </c>
      <c r="L58" s="8">
        <v>3</v>
      </c>
      <c r="M58" s="8">
        <v>2</v>
      </c>
      <c r="N58" s="8">
        <v>2</v>
      </c>
      <c r="O58" s="8">
        <v>3</v>
      </c>
      <c r="P58" s="8">
        <v>3</v>
      </c>
      <c r="Q58" s="8">
        <v>5</v>
      </c>
      <c r="R58" s="7">
        <f t="shared" si="12"/>
        <v>46</v>
      </c>
      <c r="T58" s="8">
        <v>2</v>
      </c>
      <c r="U58" s="8">
        <v>2</v>
      </c>
      <c r="V58" s="8">
        <v>3</v>
      </c>
      <c r="W58" s="8">
        <v>2</v>
      </c>
      <c r="X58" s="8">
        <v>2</v>
      </c>
      <c r="Y58" s="8">
        <v>3</v>
      </c>
      <c r="Z58" s="8">
        <v>2</v>
      </c>
      <c r="AA58" s="8">
        <v>3</v>
      </c>
      <c r="AB58" s="8">
        <v>2</v>
      </c>
      <c r="AC58" s="8">
        <v>3</v>
      </c>
      <c r="AD58" s="8">
        <v>2</v>
      </c>
      <c r="AE58" s="8">
        <v>2</v>
      </c>
      <c r="AF58" s="8">
        <v>3</v>
      </c>
      <c r="AG58" s="8">
        <v>3</v>
      </c>
    </row>
    <row r="59" spans="3:33" ht="15.75" customHeight="1" x14ac:dyDescent="0.25">
      <c r="C59" s="8">
        <v>4</v>
      </c>
      <c r="D59" s="8">
        <v>4</v>
      </c>
      <c r="E59" s="8">
        <v>4</v>
      </c>
      <c r="F59" s="8">
        <v>4</v>
      </c>
      <c r="G59" s="8">
        <v>4</v>
      </c>
      <c r="H59" s="8">
        <v>4</v>
      </c>
      <c r="I59" s="8">
        <v>4</v>
      </c>
      <c r="J59" s="8">
        <v>4</v>
      </c>
      <c r="K59" s="8">
        <v>4</v>
      </c>
      <c r="L59" s="8">
        <v>4</v>
      </c>
      <c r="M59" s="8">
        <v>4</v>
      </c>
      <c r="N59" s="8">
        <v>4</v>
      </c>
      <c r="O59" s="8">
        <v>4</v>
      </c>
      <c r="P59" s="8">
        <v>4</v>
      </c>
      <c r="Q59" s="8">
        <v>4</v>
      </c>
      <c r="R59" s="7">
        <f t="shared" si="12"/>
        <v>60</v>
      </c>
      <c r="T59" s="8">
        <v>4</v>
      </c>
      <c r="U59" s="8">
        <v>4</v>
      </c>
      <c r="V59" s="8">
        <v>4</v>
      </c>
      <c r="W59" s="8">
        <v>4</v>
      </c>
      <c r="X59" s="8">
        <v>3</v>
      </c>
      <c r="Y59" s="8">
        <v>4</v>
      </c>
      <c r="Z59" s="8">
        <v>3</v>
      </c>
      <c r="AA59" s="8">
        <v>4</v>
      </c>
      <c r="AB59" s="8">
        <v>4</v>
      </c>
      <c r="AC59" s="8">
        <v>4</v>
      </c>
      <c r="AD59" s="8">
        <v>4</v>
      </c>
      <c r="AE59" s="8">
        <v>4</v>
      </c>
      <c r="AF59" s="8">
        <v>5</v>
      </c>
      <c r="AG59" s="8">
        <v>4</v>
      </c>
    </row>
    <row r="60" spans="3:33" ht="15.75" customHeight="1" x14ac:dyDescent="0.25">
      <c r="C60" s="8">
        <v>5</v>
      </c>
      <c r="D60" s="8">
        <v>3</v>
      </c>
      <c r="E60" s="8">
        <v>2</v>
      </c>
      <c r="F60" s="8">
        <v>2</v>
      </c>
      <c r="G60" s="8">
        <v>2</v>
      </c>
      <c r="H60" s="8">
        <v>1</v>
      </c>
      <c r="I60" s="8">
        <v>4</v>
      </c>
      <c r="J60" s="8">
        <v>3</v>
      </c>
      <c r="K60" s="8">
        <v>1</v>
      </c>
      <c r="L60" s="8">
        <v>3</v>
      </c>
      <c r="M60" s="8">
        <v>4</v>
      </c>
      <c r="N60" s="8">
        <v>1</v>
      </c>
      <c r="O60" s="8">
        <v>5</v>
      </c>
      <c r="P60" s="8">
        <v>5</v>
      </c>
      <c r="Q60" s="8">
        <v>3</v>
      </c>
      <c r="R60" s="7">
        <f t="shared" si="12"/>
        <v>44</v>
      </c>
      <c r="T60" s="8">
        <v>1</v>
      </c>
      <c r="U60" s="8">
        <v>3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8">
        <v>2</v>
      </c>
      <c r="AB60" s="8">
        <v>1</v>
      </c>
      <c r="AC60" s="8">
        <v>3</v>
      </c>
      <c r="AD60" s="8">
        <v>1</v>
      </c>
      <c r="AE60" s="8">
        <v>1</v>
      </c>
      <c r="AF60" s="8">
        <v>1</v>
      </c>
      <c r="AG60" s="8">
        <v>1</v>
      </c>
    </row>
    <row r="61" spans="3:33" ht="15.75" customHeight="1" x14ac:dyDescent="0.25">
      <c r="C61" s="8">
        <v>5</v>
      </c>
      <c r="D61" s="8">
        <v>5</v>
      </c>
      <c r="E61" s="8">
        <v>5</v>
      </c>
      <c r="F61" s="8">
        <v>4</v>
      </c>
      <c r="G61" s="8">
        <v>4</v>
      </c>
      <c r="H61" s="8">
        <v>4</v>
      </c>
      <c r="I61" s="8">
        <v>5</v>
      </c>
      <c r="J61" s="8">
        <v>3</v>
      </c>
      <c r="K61" s="8">
        <v>4</v>
      </c>
      <c r="L61" s="8">
        <v>5</v>
      </c>
      <c r="M61" s="8">
        <v>4</v>
      </c>
      <c r="N61" s="8">
        <v>4</v>
      </c>
      <c r="O61" s="8">
        <v>4</v>
      </c>
      <c r="P61" s="8">
        <v>5</v>
      </c>
      <c r="Q61" s="8">
        <v>3</v>
      </c>
      <c r="R61" s="7">
        <f t="shared" si="12"/>
        <v>64</v>
      </c>
      <c r="T61" s="8">
        <v>4</v>
      </c>
      <c r="U61" s="8">
        <v>4</v>
      </c>
      <c r="V61" s="8">
        <v>4</v>
      </c>
      <c r="W61" s="8">
        <v>3</v>
      </c>
      <c r="X61" s="8">
        <v>5</v>
      </c>
      <c r="Y61" s="8">
        <v>3</v>
      </c>
      <c r="Z61" s="8">
        <v>4</v>
      </c>
      <c r="AA61" s="8">
        <v>5</v>
      </c>
      <c r="AB61" s="8">
        <v>4</v>
      </c>
      <c r="AC61" s="8">
        <v>4</v>
      </c>
      <c r="AD61" s="8">
        <v>4</v>
      </c>
      <c r="AE61" s="8">
        <v>4</v>
      </c>
      <c r="AF61" s="8">
        <v>5</v>
      </c>
      <c r="AG61" s="8">
        <v>5</v>
      </c>
    </row>
    <row r="62" spans="3:33" ht="15.75" customHeight="1" x14ac:dyDescent="0.25">
      <c r="C62" s="8">
        <v>4</v>
      </c>
      <c r="D62" s="8">
        <v>5</v>
      </c>
      <c r="E62" s="8">
        <v>3</v>
      </c>
      <c r="F62" s="8">
        <v>3</v>
      </c>
      <c r="G62" s="8">
        <v>3</v>
      </c>
      <c r="H62" s="8">
        <v>3</v>
      </c>
      <c r="I62" s="8">
        <v>4</v>
      </c>
      <c r="J62" s="8">
        <v>3</v>
      </c>
      <c r="K62" s="8">
        <v>3</v>
      </c>
      <c r="L62" s="8">
        <v>3</v>
      </c>
      <c r="M62" s="8">
        <v>4</v>
      </c>
      <c r="N62" s="8">
        <v>3</v>
      </c>
      <c r="O62" s="8">
        <v>2</v>
      </c>
      <c r="P62" s="8">
        <v>4</v>
      </c>
      <c r="Q62" s="8">
        <v>4</v>
      </c>
      <c r="R62" s="7">
        <f t="shared" si="12"/>
        <v>51</v>
      </c>
      <c r="T62" s="8">
        <v>2</v>
      </c>
      <c r="U62" s="8">
        <v>3</v>
      </c>
      <c r="V62" s="8">
        <v>3</v>
      </c>
      <c r="W62" s="8">
        <v>2</v>
      </c>
      <c r="X62" s="8">
        <v>2</v>
      </c>
      <c r="Y62" s="8">
        <v>2</v>
      </c>
      <c r="Z62" s="8">
        <v>2</v>
      </c>
      <c r="AA62" s="8">
        <v>2</v>
      </c>
      <c r="AB62" s="8">
        <v>2</v>
      </c>
      <c r="AC62" s="8">
        <v>2</v>
      </c>
      <c r="AD62" s="8">
        <v>2</v>
      </c>
      <c r="AE62" s="8">
        <v>3</v>
      </c>
      <c r="AF62" s="8">
        <v>2</v>
      </c>
      <c r="AG62" s="8">
        <v>2</v>
      </c>
    </row>
    <row r="63" spans="3:33" ht="15.75" customHeight="1" x14ac:dyDescent="0.25">
      <c r="C63" s="8">
        <v>4</v>
      </c>
      <c r="D63" s="8">
        <v>5</v>
      </c>
      <c r="E63" s="8">
        <v>4</v>
      </c>
      <c r="F63" s="8">
        <v>5</v>
      </c>
      <c r="G63" s="8">
        <v>4</v>
      </c>
      <c r="H63" s="8">
        <v>4</v>
      </c>
      <c r="I63" s="8">
        <v>5</v>
      </c>
      <c r="J63" s="8">
        <v>5</v>
      </c>
      <c r="K63" s="8">
        <v>4</v>
      </c>
      <c r="L63" s="8">
        <v>5</v>
      </c>
      <c r="M63" s="8">
        <v>4</v>
      </c>
      <c r="N63" s="8">
        <v>4</v>
      </c>
      <c r="O63" s="8">
        <v>4</v>
      </c>
      <c r="P63" s="8">
        <v>4</v>
      </c>
      <c r="Q63" s="8">
        <v>4</v>
      </c>
      <c r="R63" s="7">
        <f t="shared" si="12"/>
        <v>65</v>
      </c>
      <c r="T63" s="8">
        <v>3</v>
      </c>
      <c r="U63" s="8">
        <v>4</v>
      </c>
      <c r="V63" s="8">
        <v>3</v>
      </c>
      <c r="W63" s="8">
        <v>3</v>
      </c>
      <c r="X63" s="8">
        <v>3</v>
      </c>
      <c r="Y63" s="8">
        <v>3</v>
      </c>
      <c r="Z63" s="8">
        <v>2</v>
      </c>
      <c r="AA63" s="8">
        <v>2</v>
      </c>
      <c r="AB63" s="8">
        <v>3</v>
      </c>
      <c r="AC63" s="8">
        <v>5</v>
      </c>
      <c r="AD63" s="8">
        <v>5</v>
      </c>
      <c r="AE63" s="8">
        <v>2</v>
      </c>
      <c r="AF63" s="8">
        <v>2</v>
      </c>
      <c r="AG63" s="8">
        <v>2</v>
      </c>
    </row>
    <row r="64" spans="3:33" ht="15.75" customHeight="1" x14ac:dyDescent="0.25">
      <c r="C64" s="8">
        <v>2</v>
      </c>
      <c r="D64" s="8">
        <v>4</v>
      </c>
      <c r="E64" s="8">
        <v>5</v>
      </c>
      <c r="F64" s="8">
        <v>4</v>
      </c>
      <c r="G64" s="8">
        <v>3</v>
      </c>
      <c r="H64" s="8">
        <v>4</v>
      </c>
      <c r="I64" s="8">
        <v>3</v>
      </c>
      <c r="J64" s="8">
        <v>3</v>
      </c>
      <c r="K64" s="8">
        <v>4</v>
      </c>
      <c r="L64" s="8">
        <v>3</v>
      </c>
      <c r="M64" s="8">
        <v>4</v>
      </c>
      <c r="N64" s="8">
        <v>4</v>
      </c>
      <c r="O64" s="8">
        <v>4</v>
      </c>
      <c r="P64" s="8">
        <v>5</v>
      </c>
      <c r="Q64" s="8">
        <v>4</v>
      </c>
      <c r="R64" s="7">
        <f t="shared" si="12"/>
        <v>56</v>
      </c>
      <c r="T64" s="8">
        <v>3</v>
      </c>
      <c r="U64" s="8">
        <v>3</v>
      </c>
      <c r="V64" s="8">
        <v>4</v>
      </c>
      <c r="W64" s="8">
        <v>4</v>
      </c>
      <c r="X64" s="8">
        <v>4</v>
      </c>
      <c r="Y64" s="8">
        <v>2</v>
      </c>
      <c r="Z64" s="8">
        <v>2</v>
      </c>
      <c r="AA64" s="8">
        <v>2</v>
      </c>
      <c r="AB64" s="8">
        <v>2</v>
      </c>
      <c r="AC64" s="8">
        <v>3</v>
      </c>
      <c r="AD64" s="8">
        <v>4</v>
      </c>
      <c r="AE64" s="8">
        <v>2</v>
      </c>
      <c r="AF64" s="8">
        <v>2</v>
      </c>
      <c r="AG64" s="8">
        <v>2</v>
      </c>
    </row>
    <row r="65" spans="3:33" ht="15.75" customHeight="1" x14ac:dyDescent="0.25">
      <c r="C65" s="8">
        <v>3</v>
      </c>
      <c r="D65" s="8">
        <v>3</v>
      </c>
      <c r="E65" s="8">
        <v>4</v>
      </c>
      <c r="F65" s="8">
        <v>4</v>
      </c>
      <c r="G65" s="8">
        <v>3</v>
      </c>
      <c r="H65" s="8">
        <v>4</v>
      </c>
      <c r="I65" s="8">
        <v>3</v>
      </c>
      <c r="J65" s="8">
        <v>4</v>
      </c>
      <c r="K65" s="8">
        <v>3</v>
      </c>
      <c r="L65" s="8">
        <v>4</v>
      </c>
      <c r="M65" s="8">
        <v>3</v>
      </c>
      <c r="N65" s="8">
        <v>3</v>
      </c>
      <c r="O65" s="8">
        <v>2</v>
      </c>
      <c r="P65" s="8">
        <v>3</v>
      </c>
      <c r="Q65" s="8">
        <v>3</v>
      </c>
      <c r="R65" s="7">
        <f t="shared" si="12"/>
        <v>49</v>
      </c>
      <c r="T65" s="8">
        <v>4</v>
      </c>
      <c r="U65" s="8">
        <v>2</v>
      </c>
      <c r="V65" s="8">
        <v>2</v>
      </c>
      <c r="W65" s="8">
        <v>2</v>
      </c>
      <c r="X65" s="8">
        <v>3</v>
      </c>
      <c r="Y65" s="8">
        <v>3</v>
      </c>
      <c r="Z65" s="8">
        <v>2</v>
      </c>
      <c r="AA65" s="8">
        <v>3</v>
      </c>
      <c r="AB65" s="8">
        <v>2</v>
      </c>
      <c r="AC65" s="8">
        <v>2</v>
      </c>
      <c r="AD65" s="8">
        <v>3</v>
      </c>
      <c r="AE65" s="8">
        <v>3</v>
      </c>
      <c r="AF65" s="8">
        <v>2</v>
      </c>
      <c r="AG65" s="8">
        <v>2</v>
      </c>
    </row>
    <row r="66" spans="3:33" ht="15.75" customHeight="1" x14ac:dyDescent="0.25">
      <c r="C66" s="8">
        <v>4</v>
      </c>
      <c r="D66" s="8">
        <v>4</v>
      </c>
      <c r="E66" s="8">
        <v>4</v>
      </c>
      <c r="F66" s="8">
        <v>3</v>
      </c>
      <c r="G66" s="8">
        <v>4</v>
      </c>
      <c r="H66" s="8">
        <v>4</v>
      </c>
      <c r="I66" s="8">
        <v>3</v>
      </c>
      <c r="J66" s="8">
        <v>4</v>
      </c>
      <c r="K66" s="8">
        <v>4</v>
      </c>
      <c r="L66" s="8">
        <v>4</v>
      </c>
      <c r="M66" s="8">
        <v>3</v>
      </c>
      <c r="N66" s="8">
        <v>4</v>
      </c>
      <c r="O66" s="8">
        <v>4</v>
      </c>
      <c r="P66" s="8">
        <v>4</v>
      </c>
      <c r="Q66" s="8">
        <v>3</v>
      </c>
      <c r="R66" s="7">
        <f t="shared" si="12"/>
        <v>56</v>
      </c>
      <c r="T66" s="8">
        <v>3</v>
      </c>
      <c r="U66" s="8">
        <v>4</v>
      </c>
      <c r="V66" s="8">
        <v>3</v>
      </c>
      <c r="W66" s="8">
        <v>3</v>
      </c>
      <c r="X66" s="8">
        <v>4</v>
      </c>
      <c r="Y66" s="8">
        <v>2</v>
      </c>
      <c r="Z66" s="8">
        <v>4</v>
      </c>
      <c r="AA66" s="8">
        <v>4</v>
      </c>
      <c r="AB66" s="8">
        <v>3</v>
      </c>
      <c r="AC66" s="8">
        <v>4</v>
      </c>
      <c r="AD66" s="8">
        <v>4</v>
      </c>
      <c r="AE66" s="8">
        <v>4</v>
      </c>
      <c r="AF66" s="8">
        <v>4</v>
      </c>
      <c r="AG66" s="8">
        <v>4</v>
      </c>
    </row>
    <row r="67" spans="3:33" ht="15.75" customHeight="1" x14ac:dyDescent="0.25">
      <c r="C67" s="8">
        <v>5</v>
      </c>
      <c r="D67" s="8">
        <v>5</v>
      </c>
      <c r="E67" s="8">
        <v>4</v>
      </c>
      <c r="F67" s="8">
        <v>4</v>
      </c>
      <c r="G67" s="8">
        <v>2</v>
      </c>
      <c r="H67" s="8">
        <v>3</v>
      </c>
      <c r="I67" s="8">
        <v>4</v>
      </c>
      <c r="J67" s="8">
        <v>3</v>
      </c>
      <c r="K67" s="8">
        <v>3</v>
      </c>
      <c r="L67" s="8">
        <v>4</v>
      </c>
      <c r="M67" s="8">
        <v>3</v>
      </c>
      <c r="N67" s="8">
        <v>4</v>
      </c>
      <c r="O67" s="8">
        <v>3</v>
      </c>
      <c r="P67" s="8">
        <v>4</v>
      </c>
      <c r="Q67" s="8">
        <v>5</v>
      </c>
      <c r="R67" s="7">
        <f t="shared" si="12"/>
        <v>56</v>
      </c>
      <c r="T67" s="8">
        <v>5</v>
      </c>
      <c r="U67" s="8">
        <v>3</v>
      </c>
      <c r="V67" s="8">
        <v>4</v>
      </c>
      <c r="W67" s="8">
        <v>2</v>
      </c>
      <c r="X67" s="8">
        <v>2</v>
      </c>
      <c r="Y67" s="8">
        <v>2</v>
      </c>
      <c r="Z67" s="8">
        <v>2</v>
      </c>
      <c r="AA67" s="8">
        <v>3</v>
      </c>
      <c r="AB67" s="8">
        <v>2</v>
      </c>
      <c r="AC67" s="8">
        <v>4</v>
      </c>
      <c r="AD67" s="8">
        <v>3</v>
      </c>
      <c r="AE67" s="8">
        <v>3</v>
      </c>
      <c r="AF67" s="8">
        <v>5</v>
      </c>
      <c r="AG67" s="8">
        <v>5</v>
      </c>
    </row>
    <row r="68" spans="3:33" ht="15.75" customHeight="1" x14ac:dyDescent="0.25">
      <c r="C68" s="8">
        <v>4</v>
      </c>
      <c r="D68" s="8">
        <v>5</v>
      </c>
      <c r="E68" s="8">
        <v>2</v>
      </c>
      <c r="F68" s="8">
        <v>2</v>
      </c>
      <c r="G68" s="8">
        <v>4</v>
      </c>
      <c r="H68" s="8">
        <v>4</v>
      </c>
      <c r="I68" s="8">
        <v>5</v>
      </c>
      <c r="J68" s="8">
        <v>2</v>
      </c>
      <c r="K68" s="8">
        <v>2</v>
      </c>
      <c r="L68" s="8">
        <v>2</v>
      </c>
      <c r="M68" s="8">
        <v>4</v>
      </c>
      <c r="N68" s="8">
        <v>4</v>
      </c>
      <c r="O68" s="8">
        <v>4</v>
      </c>
      <c r="P68" s="8">
        <v>4</v>
      </c>
      <c r="Q68" s="8">
        <v>4</v>
      </c>
      <c r="R68" s="7">
        <f t="shared" si="12"/>
        <v>52</v>
      </c>
      <c r="T68" s="8">
        <v>5</v>
      </c>
      <c r="U68" s="8">
        <v>5</v>
      </c>
      <c r="V68" s="8">
        <v>2</v>
      </c>
      <c r="W68" s="8">
        <v>2</v>
      </c>
      <c r="X68" s="8">
        <v>2</v>
      </c>
      <c r="Y68" s="8">
        <v>1</v>
      </c>
      <c r="Z68" s="8">
        <v>1</v>
      </c>
      <c r="AA68" s="8">
        <v>2</v>
      </c>
      <c r="AB68" s="8">
        <v>2</v>
      </c>
      <c r="AC68" s="8">
        <v>4</v>
      </c>
      <c r="AD68" s="8">
        <v>4</v>
      </c>
      <c r="AE68" s="8">
        <v>2</v>
      </c>
      <c r="AF68" s="8">
        <v>1</v>
      </c>
      <c r="AG68" s="8">
        <v>1</v>
      </c>
    </row>
    <row r="69" spans="3:33" ht="15.75" customHeight="1" x14ac:dyDescent="0.25">
      <c r="C69" s="8">
        <v>5</v>
      </c>
      <c r="D69" s="8">
        <v>5</v>
      </c>
      <c r="E69" s="8">
        <v>2</v>
      </c>
      <c r="F69" s="8">
        <v>2</v>
      </c>
      <c r="G69" s="8">
        <v>3</v>
      </c>
      <c r="H69" s="8">
        <v>1</v>
      </c>
      <c r="I69" s="8">
        <v>3</v>
      </c>
      <c r="J69" s="8">
        <v>2</v>
      </c>
      <c r="K69" s="8">
        <v>1</v>
      </c>
      <c r="L69" s="8">
        <v>3</v>
      </c>
      <c r="M69" s="8">
        <v>2</v>
      </c>
      <c r="N69" s="8">
        <v>2</v>
      </c>
      <c r="O69" s="8">
        <v>3</v>
      </c>
      <c r="P69" s="8">
        <v>2</v>
      </c>
      <c r="Q69" s="8">
        <v>3</v>
      </c>
      <c r="R69" s="7">
        <f t="shared" si="12"/>
        <v>39</v>
      </c>
      <c r="T69" s="8">
        <v>2</v>
      </c>
      <c r="U69" s="8">
        <v>2</v>
      </c>
      <c r="V69" s="8">
        <v>2</v>
      </c>
      <c r="W69" s="8">
        <v>5</v>
      </c>
      <c r="X69" s="8">
        <v>1</v>
      </c>
      <c r="Y69" s="8">
        <v>2</v>
      </c>
      <c r="Z69" s="8">
        <v>1</v>
      </c>
      <c r="AA69" s="8">
        <v>1</v>
      </c>
      <c r="AB69" s="8">
        <v>1</v>
      </c>
      <c r="AC69" s="8">
        <v>1</v>
      </c>
      <c r="AD69" s="8">
        <v>1</v>
      </c>
      <c r="AE69" s="8">
        <v>3</v>
      </c>
      <c r="AF69" s="8">
        <v>2</v>
      </c>
      <c r="AG69" s="8">
        <v>1</v>
      </c>
    </row>
    <row r="70" spans="3:33" ht="15.75" customHeight="1" x14ac:dyDescent="0.25">
      <c r="C70" s="8">
        <v>4</v>
      </c>
      <c r="D70" s="8">
        <v>4</v>
      </c>
      <c r="E70" s="8">
        <v>4</v>
      </c>
      <c r="F70" s="8">
        <v>4</v>
      </c>
      <c r="G70" s="8">
        <v>4</v>
      </c>
      <c r="H70" s="8">
        <v>4</v>
      </c>
      <c r="I70" s="8">
        <v>4</v>
      </c>
      <c r="J70" s="8">
        <v>4</v>
      </c>
      <c r="K70" s="8">
        <v>4</v>
      </c>
      <c r="L70" s="8">
        <v>4</v>
      </c>
      <c r="M70" s="8">
        <v>4</v>
      </c>
      <c r="N70" s="8">
        <v>4</v>
      </c>
      <c r="O70" s="8">
        <v>4</v>
      </c>
      <c r="P70" s="8">
        <v>4</v>
      </c>
      <c r="Q70" s="8">
        <v>4</v>
      </c>
      <c r="R70" s="7">
        <f t="shared" si="12"/>
        <v>60</v>
      </c>
      <c r="T70" s="8">
        <v>4</v>
      </c>
      <c r="U70" s="8">
        <v>4</v>
      </c>
      <c r="V70" s="8">
        <v>4</v>
      </c>
      <c r="W70" s="8">
        <v>4</v>
      </c>
      <c r="X70" s="8">
        <v>4</v>
      </c>
      <c r="Y70" s="8">
        <v>4</v>
      </c>
      <c r="Z70" s="8">
        <v>4</v>
      </c>
      <c r="AA70" s="8">
        <v>4</v>
      </c>
      <c r="AB70" s="8">
        <v>4</v>
      </c>
      <c r="AC70" s="8">
        <v>4</v>
      </c>
      <c r="AD70" s="8">
        <v>4</v>
      </c>
      <c r="AE70" s="8">
        <v>4</v>
      </c>
      <c r="AF70" s="8">
        <v>2</v>
      </c>
      <c r="AG70" s="8">
        <v>2</v>
      </c>
    </row>
    <row r="71" spans="3:33" ht="15.75" customHeight="1" x14ac:dyDescent="0.25">
      <c r="C71" s="8">
        <v>5</v>
      </c>
      <c r="D71" s="8">
        <v>5</v>
      </c>
      <c r="E71" s="8">
        <v>5</v>
      </c>
      <c r="F71" s="8">
        <v>5</v>
      </c>
      <c r="G71" s="8">
        <v>5</v>
      </c>
      <c r="H71" s="8">
        <v>5</v>
      </c>
      <c r="I71" s="8">
        <v>5</v>
      </c>
      <c r="J71" s="8">
        <v>3</v>
      </c>
      <c r="K71" s="8">
        <v>4</v>
      </c>
      <c r="L71" s="8">
        <v>5</v>
      </c>
      <c r="M71" s="8">
        <v>5</v>
      </c>
      <c r="N71" s="8">
        <v>5</v>
      </c>
      <c r="O71" s="8">
        <v>5</v>
      </c>
      <c r="P71" s="8">
        <v>5</v>
      </c>
      <c r="Q71" s="8">
        <v>5</v>
      </c>
      <c r="R71" s="7">
        <f t="shared" si="12"/>
        <v>72</v>
      </c>
      <c r="T71" s="8">
        <v>5</v>
      </c>
      <c r="U71" s="8">
        <v>5</v>
      </c>
      <c r="V71" s="8">
        <v>5</v>
      </c>
      <c r="W71" s="8">
        <v>5</v>
      </c>
      <c r="X71" s="8">
        <v>5</v>
      </c>
      <c r="Y71" s="8">
        <v>5</v>
      </c>
      <c r="Z71" s="8">
        <v>3</v>
      </c>
      <c r="AA71" s="8">
        <v>4</v>
      </c>
      <c r="AB71" s="8">
        <v>4</v>
      </c>
      <c r="AC71" s="8">
        <v>5</v>
      </c>
      <c r="AD71" s="8">
        <v>4</v>
      </c>
      <c r="AE71" s="8">
        <v>4</v>
      </c>
      <c r="AF71" s="8">
        <v>3</v>
      </c>
      <c r="AG71" s="8">
        <v>4</v>
      </c>
    </row>
    <row r="72" spans="3:33" ht="15.75" customHeight="1" x14ac:dyDescent="0.25">
      <c r="C72" s="8">
        <v>4</v>
      </c>
      <c r="D72" s="8">
        <v>4</v>
      </c>
      <c r="E72" s="8">
        <v>4</v>
      </c>
      <c r="F72" s="8">
        <v>4</v>
      </c>
      <c r="G72" s="8">
        <v>4</v>
      </c>
      <c r="H72" s="8">
        <v>4</v>
      </c>
      <c r="I72" s="8">
        <v>4</v>
      </c>
      <c r="J72" s="8">
        <v>4</v>
      </c>
      <c r="K72" s="8">
        <v>4</v>
      </c>
      <c r="L72" s="8">
        <v>4</v>
      </c>
      <c r="M72" s="8">
        <v>4</v>
      </c>
      <c r="N72" s="8">
        <v>4</v>
      </c>
      <c r="O72" s="8">
        <v>4</v>
      </c>
      <c r="P72" s="8">
        <v>4</v>
      </c>
      <c r="Q72" s="8">
        <v>5</v>
      </c>
      <c r="R72" s="7">
        <f t="shared" si="12"/>
        <v>61</v>
      </c>
      <c r="T72" s="8">
        <v>3</v>
      </c>
      <c r="U72" s="8">
        <v>4</v>
      </c>
      <c r="V72" s="8">
        <v>2</v>
      </c>
      <c r="W72" s="8">
        <v>3</v>
      </c>
      <c r="X72" s="8">
        <v>3</v>
      </c>
      <c r="Y72" s="8">
        <v>3</v>
      </c>
      <c r="Z72" s="8">
        <v>2</v>
      </c>
      <c r="AA72" s="8">
        <v>3</v>
      </c>
      <c r="AB72" s="8">
        <v>2</v>
      </c>
      <c r="AC72" s="8">
        <v>4</v>
      </c>
      <c r="AD72" s="8">
        <v>4</v>
      </c>
      <c r="AE72" s="8">
        <v>2</v>
      </c>
      <c r="AF72" s="8">
        <v>3</v>
      </c>
      <c r="AG72" s="8">
        <v>3</v>
      </c>
    </row>
    <row r="73" spans="3:33" ht="15.75" customHeight="1" x14ac:dyDescent="0.25">
      <c r="C73" s="8">
        <v>4</v>
      </c>
      <c r="D73" s="8">
        <v>4</v>
      </c>
      <c r="E73" s="8">
        <v>4</v>
      </c>
      <c r="F73" s="8">
        <v>4</v>
      </c>
      <c r="G73" s="8">
        <v>4</v>
      </c>
      <c r="H73" s="8">
        <v>4</v>
      </c>
      <c r="I73" s="8">
        <v>4</v>
      </c>
      <c r="J73" s="8">
        <v>4</v>
      </c>
      <c r="K73" s="8">
        <v>4</v>
      </c>
      <c r="L73" s="8">
        <v>4</v>
      </c>
      <c r="M73" s="8">
        <v>4</v>
      </c>
      <c r="N73" s="8">
        <v>4</v>
      </c>
      <c r="O73" s="8">
        <v>4</v>
      </c>
      <c r="P73" s="8">
        <v>4</v>
      </c>
      <c r="Q73" s="8">
        <v>4</v>
      </c>
      <c r="R73" s="7">
        <f t="shared" si="12"/>
        <v>60</v>
      </c>
      <c r="T73" s="8">
        <v>4</v>
      </c>
      <c r="U73" s="8">
        <v>4</v>
      </c>
      <c r="V73" s="8">
        <v>4</v>
      </c>
      <c r="W73" s="8">
        <v>4</v>
      </c>
      <c r="X73" s="8">
        <v>4</v>
      </c>
      <c r="Y73" s="8">
        <v>4</v>
      </c>
      <c r="Z73" s="8">
        <v>4</v>
      </c>
      <c r="AA73" s="8">
        <v>4</v>
      </c>
      <c r="AB73" s="8">
        <v>4</v>
      </c>
      <c r="AC73" s="8">
        <v>4</v>
      </c>
      <c r="AD73" s="8">
        <v>4</v>
      </c>
      <c r="AE73" s="8">
        <v>4</v>
      </c>
      <c r="AF73" s="8">
        <v>4</v>
      </c>
      <c r="AG73" s="8">
        <v>4</v>
      </c>
    </row>
    <row r="74" spans="3:33" ht="15.75" customHeight="1" x14ac:dyDescent="0.25">
      <c r="C74" s="8">
        <v>5</v>
      </c>
      <c r="D74" s="8">
        <v>5</v>
      </c>
      <c r="E74" s="8">
        <v>5</v>
      </c>
      <c r="F74" s="8">
        <v>5</v>
      </c>
      <c r="G74" s="8">
        <v>5</v>
      </c>
      <c r="H74" s="8">
        <v>5</v>
      </c>
      <c r="I74" s="8">
        <v>5</v>
      </c>
      <c r="J74" s="8">
        <v>5</v>
      </c>
      <c r="K74" s="8">
        <v>5</v>
      </c>
      <c r="L74" s="8">
        <v>5</v>
      </c>
      <c r="M74" s="8">
        <v>4</v>
      </c>
      <c r="N74" s="8">
        <v>5</v>
      </c>
      <c r="O74" s="8">
        <v>5</v>
      </c>
      <c r="P74" s="8">
        <v>4</v>
      </c>
      <c r="Q74" s="8">
        <v>5</v>
      </c>
      <c r="R74" s="7">
        <f t="shared" si="12"/>
        <v>73</v>
      </c>
      <c r="T74" s="8">
        <v>2</v>
      </c>
      <c r="U74" s="8">
        <v>4</v>
      </c>
      <c r="V74" s="8">
        <v>3</v>
      </c>
      <c r="W74" s="8">
        <v>2</v>
      </c>
      <c r="X74" s="8">
        <v>2</v>
      </c>
      <c r="Y74" s="8">
        <v>1</v>
      </c>
      <c r="Z74" s="8">
        <v>1</v>
      </c>
      <c r="AA74" s="8">
        <v>1</v>
      </c>
      <c r="AB74" s="8">
        <v>2</v>
      </c>
      <c r="AC74" s="8">
        <v>4</v>
      </c>
      <c r="AD74" s="8">
        <v>4</v>
      </c>
      <c r="AE74" s="8">
        <v>1</v>
      </c>
      <c r="AF74" s="8">
        <v>1</v>
      </c>
      <c r="AG74" s="8">
        <v>1</v>
      </c>
    </row>
    <row r="75" spans="3:33" ht="15.75" customHeight="1" x14ac:dyDescent="0.25">
      <c r="C75" s="8">
        <v>4</v>
      </c>
      <c r="D75" s="8">
        <v>4</v>
      </c>
      <c r="E75" s="8">
        <v>4</v>
      </c>
      <c r="F75" s="8">
        <v>3</v>
      </c>
      <c r="G75" s="8">
        <v>4</v>
      </c>
      <c r="H75" s="8">
        <v>4</v>
      </c>
      <c r="I75" s="8">
        <v>4</v>
      </c>
      <c r="J75" s="8">
        <v>3</v>
      </c>
      <c r="K75" s="8">
        <v>3</v>
      </c>
      <c r="L75" s="8">
        <v>4</v>
      </c>
      <c r="M75" s="8">
        <v>4</v>
      </c>
      <c r="N75" s="8">
        <v>3</v>
      </c>
      <c r="O75" s="8">
        <v>4</v>
      </c>
      <c r="P75" s="8">
        <v>3</v>
      </c>
      <c r="Q75" s="8">
        <v>4</v>
      </c>
      <c r="R75" s="7">
        <f t="shared" si="12"/>
        <v>55</v>
      </c>
      <c r="T75" s="8">
        <v>4</v>
      </c>
      <c r="U75" s="8">
        <v>4</v>
      </c>
      <c r="V75" s="8">
        <v>3</v>
      </c>
      <c r="W75" s="8">
        <v>3</v>
      </c>
      <c r="X75" s="8">
        <v>3</v>
      </c>
      <c r="Y75" s="8">
        <v>4</v>
      </c>
      <c r="Z75" s="8">
        <v>4</v>
      </c>
      <c r="AA75" s="8">
        <v>3</v>
      </c>
      <c r="AB75" s="8">
        <v>3</v>
      </c>
      <c r="AC75" s="8">
        <v>3</v>
      </c>
      <c r="AD75" s="8">
        <v>4</v>
      </c>
      <c r="AE75" s="8">
        <v>3</v>
      </c>
      <c r="AF75" s="8">
        <v>3</v>
      </c>
      <c r="AG75" s="8">
        <v>3</v>
      </c>
    </row>
    <row r="76" spans="3:33" ht="15.75" customHeight="1" x14ac:dyDescent="0.25">
      <c r="C76" s="8">
        <v>4</v>
      </c>
      <c r="D76" s="8">
        <v>4</v>
      </c>
      <c r="E76" s="8">
        <v>4</v>
      </c>
      <c r="F76" s="8">
        <v>4</v>
      </c>
      <c r="G76" s="8">
        <v>4</v>
      </c>
      <c r="H76" s="8">
        <v>4</v>
      </c>
      <c r="I76" s="8">
        <v>5</v>
      </c>
      <c r="J76" s="8">
        <v>4</v>
      </c>
      <c r="K76" s="8">
        <v>4</v>
      </c>
      <c r="L76" s="8">
        <v>4</v>
      </c>
      <c r="M76" s="8">
        <v>4</v>
      </c>
      <c r="N76" s="8">
        <v>4</v>
      </c>
      <c r="O76" s="8">
        <v>3</v>
      </c>
      <c r="P76" s="8">
        <v>4</v>
      </c>
      <c r="Q76" s="8">
        <v>3</v>
      </c>
      <c r="R76" s="7">
        <f t="shared" si="12"/>
        <v>59</v>
      </c>
      <c r="T76" s="8">
        <v>4</v>
      </c>
      <c r="U76" s="8">
        <v>4</v>
      </c>
      <c r="V76" s="8">
        <v>4</v>
      </c>
      <c r="W76" s="8">
        <v>4</v>
      </c>
      <c r="X76" s="8">
        <v>4</v>
      </c>
      <c r="Y76" s="8">
        <v>4</v>
      </c>
      <c r="Z76" s="8">
        <v>3</v>
      </c>
      <c r="AA76" s="8">
        <v>4</v>
      </c>
      <c r="AB76" s="8">
        <v>4</v>
      </c>
      <c r="AC76" s="8">
        <v>4</v>
      </c>
      <c r="AD76" s="8">
        <v>4</v>
      </c>
      <c r="AE76" s="8">
        <v>3</v>
      </c>
      <c r="AF76" s="8">
        <v>3</v>
      </c>
      <c r="AG76" s="8">
        <v>4</v>
      </c>
    </row>
    <row r="77" spans="3:33" ht="15.75" customHeight="1" x14ac:dyDescent="0.25">
      <c r="C77" s="8">
        <v>3</v>
      </c>
      <c r="D77" s="8">
        <v>2</v>
      </c>
      <c r="E77" s="8">
        <v>2</v>
      </c>
      <c r="F77" s="8">
        <v>2</v>
      </c>
      <c r="G77" s="8">
        <v>2</v>
      </c>
      <c r="H77" s="8">
        <v>2</v>
      </c>
      <c r="I77" s="8">
        <v>3</v>
      </c>
      <c r="J77" s="8">
        <v>2</v>
      </c>
      <c r="K77" s="8">
        <v>2</v>
      </c>
      <c r="L77" s="8">
        <v>2</v>
      </c>
      <c r="M77" s="8">
        <v>2</v>
      </c>
      <c r="N77" s="8">
        <v>2</v>
      </c>
      <c r="O77" s="8">
        <v>2</v>
      </c>
      <c r="P77" s="8">
        <v>2</v>
      </c>
      <c r="Q77" s="8">
        <v>2</v>
      </c>
      <c r="R77" s="7">
        <f t="shared" si="12"/>
        <v>32</v>
      </c>
      <c r="T77" s="8">
        <v>2</v>
      </c>
      <c r="U77" s="8">
        <v>2</v>
      </c>
      <c r="V77" s="8">
        <v>2</v>
      </c>
      <c r="W77" s="8">
        <v>2</v>
      </c>
      <c r="X77" s="8">
        <v>2</v>
      </c>
      <c r="Y77" s="8">
        <v>2</v>
      </c>
      <c r="Z77" s="8">
        <v>2</v>
      </c>
      <c r="AA77" s="8">
        <v>2</v>
      </c>
      <c r="AB77" s="8">
        <v>2</v>
      </c>
      <c r="AC77" s="8">
        <v>2</v>
      </c>
      <c r="AD77" s="8">
        <v>2</v>
      </c>
      <c r="AE77" s="8">
        <v>2</v>
      </c>
      <c r="AF77" s="8">
        <v>2</v>
      </c>
      <c r="AG77" s="8">
        <v>1</v>
      </c>
    </row>
    <row r="78" spans="3:33" ht="15.75" customHeight="1" x14ac:dyDescent="0.25">
      <c r="C78" s="8">
        <v>4</v>
      </c>
      <c r="D78" s="8">
        <v>4</v>
      </c>
      <c r="E78" s="8">
        <v>3</v>
      </c>
      <c r="F78" s="8">
        <v>3</v>
      </c>
      <c r="G78" s="8">
        <v>4</v>
      </c>
      <c r="H78" s="8">
        <v>3</v>
      </c>
      <c r="I78" s="8">
        <v>4</v>
      </c>
      <c r="J78" s="8">
        <v>3</v>
      </c>
      <c r="K78" s="8">
        <v>4</v>
      </c>
      <c r="L78" s="8">
        <v>3</v>
      </c>
      <c r="M78" s="8">
        <v>4</v>
      </c>
      <c r="N78" s="8">
        <v>4</v>
      </c>
      <c r="O78" s="8">
        <v>3</v>
      </c>
      <c r="P78" s="8">
        <v>3</v>
      </c>
      <c r="Q78" s="8">
        <v>4</v>
      </c>
      <c r="R78" s="7">
        <f t="shared" si="12"/>
        <v>53</v>
      </c>
      <c r="T78" s="8">
        <v>4</v>
      </c>
      <c r="U78" s="8">
        <v>4</v>
      </c>
      <c r="V78" s="8">
        <v>4</v>
      </c>
      <c r="W78" s="8">
        <v>4</v>
      </c>
      <c r="X78" s="8">
        <v>3</v>
      </c>
      <c r="Y78" s="8">
        <v>3</v>
      </c>
      <c r="Z78" s="8">
        <v>3</v>
      </c>
      <c r="AA78" s="8">
        <v>3</v>
      </c>
      <c r="AB78" s="8">
        <v>2</v>
      </c>
      <c r="AC78" s="8">
        <v>2</v>
      </c>
      <c r="AD78" s="8">
        <v>2</v>
      </c>
      <c r="AE78" s="8">
        <v>2</v>
      </c>
      <c r="AF78" s="8">
        <v>4</v>
      </c>
      <c r="AG78" s="8">
        <v>2</v>
      </c>
    </row>
    <row r="79" spans="3:33" ht="15.75" customHeight="1" x14ac:dyDescent="0.25">
      <c r="C79" s="8">
        <v>3</v>
      </c>
      <c r="D79" s="8">
        <v>3</v>
      </c>
      <c r="E79" s="8">
        <v>2</v>
      </c>
      <c r="F79" s="8">
        <v>2</v>
      </c>
      <c r="G79" s="8">
        <v>2</v>
      </c>
      <c r="H79" s="8">
        <v>4</v>
      </c>
      <c r="I79" s="8">
        <v>3</v>
      </c>
      <c r="J79" s="8">
        <v>2</v>
      </c>
      <c r="K79" s="8">
        <v>2</v>
      </c>
      <c r="L79" s="8">
        <v>5</v>
      </c>
      <c r="M79" s="8">
        <v>4</v>
      </c>
      <c r="N79" s="8">
        <v>2</v>
      </c>
      <c r="O79" s="8">
        <v>4</v>
      </c>
      <c r="P79" s="8">
        <v>4</v>
      </c>
      <c r="Q79" s="8">
        <v>3</v>
      </c>
      <c r="R79" s="7">
        <f t="shared" si="12"/>
        <v>45</v>
      </c>
      <c r="T79" s="8">
        <v>4</v>
      </c>
      <c r="U79" s="8">
        <v>3</v>
      </c>
      <c r="V79" s="8">
        <v>2</v>
      </c>
      <c r="W79" s="8">
        <v>2</v>
      </c>
      <c r="X79" s="8">
        <v>2</v>
      </c>
      <c r="Y79" s="8">
        <v>2</v>
      </c>
      <c r="Z79" s="8">
        <v>2</v>
      </c>
      <c r="AA79" s="8">
        <v>3</v>
      </c>
      <c r="AB79" s="8">
        <v>3</v>
      </c>
      <c r="AC79" s="8">
        <v>3</v>
      </c>
      <c r="AD79" s="8">
        <v>2</v>
      </c>
      <c r="AE79" s="8">
        <v>4</v>
      </c>
      <c r="AF79" s="8">
        <v>3</v>
      </c>
      <c r="AG79" s="8">
        <v>5</v>
      </c>
    </row>
    <row r="80" spans="3:33" ht="15.75" customHeight="1" x14ac:dyDescent="0.25">
      <c r="C80" s="8">
        <v>5</v>
      </c>
      <c r="D80" s="8">
        <v>5</v>
      </c>
      <c r="E80" s="8">
        <v>5</v>
      </c>
      <c r="F80" s="8">
        <v>4</v>
      </c>
      <c r="G80" s="8">
        <v>4</v>
      </c>
      <c r="H80" s="8">
        <v>5</v>
      </c>
      <c r="I80" s="8">
        <v>5</v>
      </c>
      <c r="J80" s="8">
        <v>3</v>
      </c>
      <c r="K80" s="8">
        <v>3</v>
      </c>
      <c r="L80" s="8">
        <v>4</v>
      </c>
      <c r="M80" s="8">
        <v>5</v>
      </c>
      <c r="N80" s="8">
        <v>4</v>
      </c>
      <c r="O80" s="8">
        <v>3</v>
      </c>
      <c r="P80" s="8">
        <v>4</v>
      </c>
      <c r="Q80" s="8">
        <v>3</v>
      </c>
      <c r="R80" s="7">
        <f t="shared" si="12"/>
        <v>62</v>
      </c>
      <c r="T80" s="8">
        <v>4</v>
      </c>
      <c r="U80" s="8">
        <v>4</v>
      </c>
      <c r="V80" s="8">
        <v>3</v>
      </c>
      <c r="W80" s="8">
        <v>3</v>
      </c>
      <c r="X80" s="8">
        <v>4</v>
      </c>
      <c r="Y80" s="8">
        <v>3</v>
      </c>
      <c r="Z80" s="8">
        <v>4</v>
      </c>
      <c r="AA80" s="8">
        <v>4</v>
      </c>
      <c r="AB80" s="8">
        <v>4</v>
      </c>
      <c r="AC80" s="8">
        <v>4</v>
      </c>
      <c r="AD80" s="8">
        <v>3</v>
      </c>
      <c r="AE80" s="8">
        <v>3</v>
      </c>
      <c r="AF80" s="8">
        <v>5</v>
      </c>
      <c r="AG80" s="8">
        <v>5</v>
      </c>
    </row>
    <row r="81" spans="3:33" ht="15.75" customHeight="1" x14ac:dyDescent="0.25">
      <c r="C81" s="8">
        <v>5</v>
      </c>
      <c r="D81" s="8">
        <v>5</v>
      </c>
      <c r="E81" s="8">
        <v>5</v>
      </c>
      <c r="F81" s="8">
        <v>5</v>
      </c>
      <c r="G81" s="8">
        <v>3</v>
      </c>
      <c r="H81" s="8">
        <v>1</v>
      </c>
      <c r="I81" s="8">
        <v>5</v>
      </c>
      <c r="J81" s="8">
        <v>2</v>
      </c>
      <c r="K81" s="8">
        <v>3</v>
      </c>
      <c r="L81" s="8">
        <v>3</v>
      </c>
      <c r="M81" s="8">
        <v>3</v>
      </c>
      <c r="N81" s="8">
        <v>3</v>
      </c>
      <c r="O81" s="8">
        <v>2</v>
      </c>
      <c r="P81" s="8">
        <v>2</v>
      </c>
      <c r="Q81" s="8">
        <v>5</v>
      </c>
      <c r="R81" s="7">
        <f t="shared" si="12"/>
        <v>52</v>
      </c>
      <c r="T81" s="8">
        <v>3</v>
      </c>
      <c r="U81" s="8">
        <v>3</v>
      </c>
      <c r="V81" s="8">
        <v>2</v>
      </c>
      <c r="W81" s="8">
        <v>2</v>
      </c>
      <c r="X81" s="8">
        <v>2</v>
      </c>
      <c r="Y81" s="8">
        <v>2</v>
      </c>
      <c r="Z81" s="8">
        <v>2</v>
      </c>
      <c r="AA81" s="8">
        <v>2</v>
      </c>
      <c r="AB81" s="8">
        <v>2</v>
      </c>
      <c r="AC81" s="8">
        <v>3</v>
      </c>
      <c r="AD81" s="8">
        <v>2</v>
      </c>
      <c r="AE81" s="8">
        <v>2</v>
      </c>
      <c r="AF81" s="8">
        <v>5</v>
      </c>
      <c r="AG81" s="8">
        <v>5</v>
      </c>
    </row>
    <row r="82" spans="3:33" ht="15.75" customHeight="1" x14ac:dyDescent="0.25">
      <c r="C82" s="8">
        <v>4</v>
      </c>
      <c r="D82" s="8">
        <v>5</v>
      </c>
      <c r="E82" s="8">
        <v>4</v>
      </c>
      <c r="F82" s="8">
        <v>4</v>
      </c>
      <c r="G82" s="8">
        <v>4</v>
      </c>
      <c r="H82" s="8">
        <v>4</v>
      </c>
      <c r="I82" s="8">
        <v>4</v>
      </c>
      <c r="J82" s="8">
        <v>3</v>
      </c>
      <c r="K82" s="8">
        <v>4</v>
      </c>
      <c r="L82" s="8">
        <v>4</v>
      </c>
      <c r="M82" s="8">
        <v>4</v>
      </c>
      <c r="N82" s="8">
        <v>3</v>
      </c>
      <c r="O82" s="8">
        <v>4</v>
      </c>
      <c r="P82" s="8">
        <v>4</v>
      </c>
      <c r="Q82" s="8">
        <v>4</v>
      </c>
      <c r="R82" s="7">
        <f t="shared" si="12"/>
        <v>59</v>
      </c>
      <c r="T82" s="8">
        <v>3</v>
      </c>
      <c r="U82" s="8">
        <v>3</v>
      </c>
      <c r="V82" s="8">
        <v>4</v>
      </c>
      <c r="W82" s="8">
        <v>4</v>
      </c>
      <c r="X82" s="8">
        <v>3</v>
      </c>
      <c r="Y82" s="8">
        <v>4</v>
      </c>
      <c r="Z82" s="8">
        <v>3</v>
      </c>
      <c r="AA82" s="8">
        <v>4</v>
      </c>
      <c r="AB82" s="8">
        <v>4</v>
      </c>
      <c r="AC82" s="8">
        <v>3</v>
      </c>
      <c r="AD82" s="8">
        <v>3</v>
      </c>
      <c r="AE82" s="8">
        <v>4</v>
      </c>
      <c r="AF82" s="8">
        <v>4</v>
      </c>
      <c r="AG82" s="8">
        <v>4</v>
      </c>
    </row>
    <row r="83" spans="3:33" ht="15.75" customHeight="1" x14ac:dyDescent="0.25">
      <c r="C83" s="8">
        <v>4</v>
      </c>
      <c r="D83" s="8">
        <v>5</v>
      </c>
      <c r="E83" s="8">
        <v>5</v>
      </c>
      <c r="F83" s="8">
        <v>5</v>
      </c>
      <c r="G83" s="8">
        <v>4</v>
      </c>
      <c r="H83" s="8">
        <v>4</v>
      </c>
      <c r="I83" s="8">
        <v>4</v>
      </c>
      <c r="J83" s="8">
        <v>4</v>
      </c>
      <c r="K83" s="8">
        <v>5</v>
      </c>
      <c r="L83" s="8">
        <v>4</v>
      </c>
      <c r="M83" s="8">
        <v>4</v>
      </c>
      <c r="N83" s="8">
        <v>4</v>
      </c>
      <c r="O83" s="8">
        <v>4</v>
      </c>
      <c r="P83" s="8">
        <v>4</v>
      </c>
      <c r="Q83" s="8">
        <v>5</v>
      </c>
      <c r="R83" s="7">
        <f t="shared" si="12"/>
        <v>65</v>
      </c>
      <c r="T83" s="8">
        <v>4</v>
      </c>
      <c r="U83" s="8">
        <v>4</v>
      </c>
      <c r="V83" s="8">
        <v>3</v>
      </c>
      <c r="W83" s="8">
        <v>3</v>
      </c>
      <c r="X83" s="8">
        <v>4</v>
      </c>
      <c r="Y83" s="8">
        <v>3</v>
      </c>
      <c r="Z83" s="8">
        <v>3</v>
      </c>
      <c r="AA83" s="8">
        <v>4</v>
      </c>
      <c r="AB83" s="8">
        <v>4</v>
      </c>
      <c r="AC83" s="8">
        <v>4</v>
      </c>
      <c r="AD83" s="8">
        <v>4</v>
      </c>
      <c r="AE83" s="8">
        <v>4</v>
      </c>
      <c r="AF83" s="8">
        <v>3</v>
      </c>
      <c r="AG83" s="8">
        <v>4</v>
      </c>
    </row>
    <row r="84" spans="3:33" ht="15.75" customHeight="1" x14ac:dyDescent="0.25">
      <c r="C84" s="8">
        <v>3</v>
      </c>
      <c r="D84" s="8">
        <v>4</v>
      </c>
      <c r="E84" s="8">
        <v>2</v>
      </c>
      <c r="F84" s="8">
        <v>2</v>
      </c>
      <c r="G84" s="8">
        <v>2</v>
      </c>
      <c r="H84" s="8">
        <v>1</v>
      </c>
      <c r="I84" s="8">
        <v>3</v>
      </c>
      <c r="J84" s="8">
        <v>2</v>
      </c>
      <c r="K84" s="8">
        <v>2</v>
      </c>
      <c r="L84" s="8">
        <v>1</v>
      </c>
      <c r="M84" s="8">
        <v>2</v>
      </c>
      <c r="N84" s="8">
        <v>3</v>
      </c>
      <c r="O84" s="8">
        <v>3</v>
      </c>
      <c r="P84" s="8">
        <v>3</v>
      </c>
      <c r="Q84" s="8">
        <v>2</v>
      </c>
      <c r="R84" s="7">
        <f t="shared" si="12"/>
        <v>35</v>
      </c>
      <c r="T84" s="8">
        <v>5</v>
      </c>
      <c r="U84" s="8">
        <v>4</v>
      </c>
      <c r="V84" s="8">
        <v>4</v>
      </c>
      <c r="W84" s="8">
        <v>3</v>
      </c>
      <c r="X84" s="8">
        <v>3</v>
      </c>
      <c r="Y84" s="8">
        <v>2</v>
      </c>
      <c r="Z84" s="8">
        <v>2</v>
      </c>
      <c r="AA84" s="8">
        <v>1</v>
      </c>
      <c r="AB84" s="8">
        <v>1</v>
      </c>
      <c r="AC84" s="8">
        <v>1</v>
      </c>
      <c r="AD84" s="8">
        <v>1</v>
      </c>
      <c r="AE84" s="8">
        <v>2</v>
      </c>
      <c r="AF84" s="8">
        <v>3</v>
      </c>
      <c r="AG84" s="8">
        <v>3</v>
      </c>
    </row>
    <row r="85" spans="3:33" ht="15.75" customHeight="1" x14ac:dyDescent="0.25">
      <c r="D85" s="8">
        <v>5</v>
      </c>
      <c r="E85" s="8">
        <v>5</v>
      </c>
      <c r="F85" s="8">
        <v>5</v>
      </c>
      <c r="G85" s="8">
        <v>5</v>
      </c>
      <c r="H85" s="8">
        <v>5</v>
      </c>
      <c r="I85" s="8">
        <v>4</v>
      </c>
      <c r="J85" s="8">
        <v>4</v>
      </c>
      <c r="K85" s="8">
        <v>4</v>
      </c>
      <c r="L85" s="8">
        <v>4</v>
      </c>
      <c r="M85" s="8">
        <v>4</v>
      </c>
      <c r="N85" s="8">
        <v>4</v>
      </c>
      <c r="O85" s="8">
        <v>4</v>
      </c>
      <c r="P85" s="8">
        <v>4</v>
      </c>
      <c r="Q85" s="8">
        <v>2</v>
      </c>
      <c r="R85" s="7">
        <f t="shared" si="12"/>
        <v>59</v>
      </c>
      <c r="T85" s="8">
        <v>2</v>
      </c>
      <c r="U85" s="8">
        <v>4</v>
      </c>
      <c r="V85" s="8">
        <v>2</v>
      </c>
      <c r="W85" s="8">
        <v>2</v>
      </c>
      <c r="X85" s="8">
        <v>2</v>
      </c>
      <c r="Y85" s="8">
        <v>1</v>
      </c>
      <c r="Z85" s="8">
        <v>2</v>
      </c>
      <c r="AA85" s="8">
        <v>2</v>
      </c>
      <c r="AB85" s="8">
        <v>1</v>
      </c>
      <c r="AC85" s="8">
        <v>4</v>
      </c>
      <c r="AD85" s="8">
        <v>2</v>
      </c>
      <c r="AE85" s="8">
        <v>1</v>
      </c>
      <c r="AF85" s="8">
        <v>2</v>
      </c>
      <c r="AG85" s="8">
        <v>3</v>
      </c>
    </row>
    <row r="86" spans="3:33" ht="15.75" customHeight="1" x14ac:dyDescent="0.25">
      <c r="C86" s="8">
        <v>4</v>
      </c>
      <c r="D86" s="8">
        <v>4</v>
      </c>
      <c r="E86" s="8">
        <v>2</v>
      </c>
      <c r="F86" s="8">
        <v>2</v>
      </c>
      <c r="G86" s="8">
        <v>2</v>
      </c>
      <c r="H86" s="8">
        <v>4</v>
      </c>
      <c r="I86" s="8">
        <v>3</v>
      </c>
      <c r="J86" s="8">
        <v>2</v>
      </c>
      <c r="K86" s="8">
        <v>2</v>
      </c>
      <c r="L86" s="8">
        <v>2</v>
      </c>
      <c r="M86" s="8">
        <v>2</v>
      </c>
      <c r="N86" s="8">
        <v>2</v>
      </c>
      <c r="O86" s="8">
        <v>2</v>
      </c>
      <c r="P86" s="8">
        <v>4</v>
      </c>
      <c r="Q86" s="8">
        <v>2</v>
      </c>
      <c r="R86" s="7">
        <f t="shared" si="12"/>
        <v>39</v>
      </c>
      <c r="T86" s="8">
        <v>1</v>
      </c>
      <c r="U86" s="8">
        <v>1</v>
      </c>
      <c r="V86" s="8">
        <v>2</v>
      </c>
      <c r="W86" s="8">
        <v>2</v>
      </c>
      <c r="X86" s="8">
        <v>1</v>
      </c>
      <c r="Y86" s="8">
        <v>1</v>
      </c>
      <c r="Z86" s="8">
        <v>1</v>
      </c>
      <c r="AA86" s="8">
        <v>1</v>
      </c>
      <c r="AB86" s="8">
        <v>1</v>
      </c>
      <c r="AC86" s="8">
        <v>2</v>
      </c>
      <c r="AD86" s="8">
        <v>2</v>
      </c>
      <c r="AE86" s="8">
        <v>1</v>
      </c>
      <c r="AF86" s="8">
        <v>1</v>
      </c>
      <c r="AG86" s="8">
        <v>2</v>
      </c>
    </row>
    <row r="87" spans="3:33" ht="15.75" customHeight="1" x14ac:dyDescent="0.25">
      <c r="C87" s="8">
        <v>4</v>
      </c>
      <c r="D87" s="8">
        <v>5</v>
      </c>
      <c r="E87" s="8">
        <v>4</v>
      </c>
      <c r="F87" s="8">
        <v>4</v>
      </c>
      <c r="G87" s="8">
        <v>4</v>
      </c>
      <c r="H87" s="8">
        <v>4</v>
      </c>
      <c r="I87" s="8">
        <v>5</v>
      </c>
      <c r="J87" s="8">
        <v>4</v>
      </c>
      <c r="K87" s="8">
        <v>4</v>
      </c>
      <c r="L87" s="8">
        <v>5</v>
      </c>
      <c r="M87" s="8">
        <v>5</v>
      </c>
      <c r="N87" s="8">
        <v>5</v>
      </c>
      <c r="O87" s="8">
        <v>4</v>
      </c>
      <c r="P87" s="8">
        <v>4</v>
      </c>
      <c r="Q87" s="8">
        <v>4</v>
      </c>
      <c r="R87" s="7">
        <f t="shared" si="12"/>
        <v>65</v>
      </c>
      <c r="T87" s="8">
        <v>4</v>
      </c>
      <c r="U87" s="8">
        <v>4</v>
      </c>
      <c r="V87" s="8">
        <v>4</v>
      </c>
      <c r="W87" s="8">
        <v>4</v>
      </c>
      <c r="X87" s="8">
        <v>4</v>
      </c>
      <c r="Y87" s="8">
        <v>4</v>
      </c>
      <c r="Z87" s="8">
        <v>4</v>
      </c>
      <c r="AA87" s="8">
        <v>4</v>
      </c>
      <c r="AB87" s="8">
        <v>4</v>
      </c>
      <c r="AC87" s="8">
        <v>4</v>
      </c>
      <c r="AD87" s="8">
        <v>4</v>
      </c>
      <c r="AE87" s="8">
        <v>4</v>
      </c>
      <c r="AF87" s="8">
        <v>4</v>
      </c>
      <c r="AG87" s="8">
        <v>4</v>
      </c>
    </row>
    <row r="88" spans="3:33" ht="15.75" customHeight="1" x14ac:dyDescent="0.25">
      <c r="C88" s="8">
        <v>4</v>
      </c>
      <c r="D88" s="8">
        <v>4</v>
      </c>
      <c r="E88" s="8">
        <v>3</v>
      </c>
      <c r="F88" s="8">
        <v>3</v>
      </c>
      <c r="G88" s="8">
        <v>4</v>
      </c>
      <c r="H88" s="8">
        <v>3</v>
      </c>
      <c r="I88" s="8">
        <v>4</v>
      </c>
      <c r="J88" s="8">
        <v>2</v>
      </c>
      <c r="K88" s="8">
        <v>3</v>
      </c>
      <c r="L88" s="8">
        <v>3</v>
      </c>
      <c r="M88" s="8">
        <v>3</v>
      </c>
      <c r="N88" s="8">
        <v>4</v>
      </c>
      <c r="O88" s="8">
        <v>3</v>
      </c>
      <c r="P88" s="8">
        <v>3</v>
      </c>
      <c r="Q88" s="8">
        <v>3</v>
      </c>
      <c r="R88" s="7">
        <f t="shared" si="12"/>
        <v>49</v>
      </c>
      <c r="T88" s="8">
        <v>4</v>
      </c>
      <c r="U88" s="8">
        <v>3</v>
      </c>
      <c r="V88" s="8">
        <v>3</v>
      </c>
      <c r="W88" s="8">
        <v>3</v>
      </c>
      <c r="X88" s="8">
        <v>3</v>
      </c>
      <c r="Y88" s="8">
        <v>3</v>
      </c>
      <c r="Z88" s="8">
        <v>4</v>
      </c>
      <c r="AA88" s="8">
        <v>3</v>
      </c>
      <c r="AB88" s="8">
        <v>3</v>
      </c>
      <c r="AC88" s="8">
        <v>3</v>
      </c>
      <c r="AD88" s="8">
        <v>3</v>
      </c>
      <c r="AE88" s="8">
        <v>3</v>
      </c>
      <c r="AF88" s="8">
        <v>3</v>
      </c>
      <c r="AG88" s="8">
        <v>4</v>
      </c>
    </row>
    <row r="89" spans="3:33" ht="15.75" customHeight="1" x14ac:dyDescent="0.25">
      <c r="C89" s="8">
        <v>5</v>
      </c>
      <c r="D89" s="8">
        <v>5</v>
      </c>
      <c r="E89" s="8">
        <v>5</v>
      </c>
      <c r="F89" s="8">
        <v>5</v>
      </c>
      <c r="G89" s="8">
        <v>3</v>
      </c>
      <c r="H89" s="8">
        <v>3</v>
      </c>
      <c r="I89" s="8">
        <v>4</v>
      </c>
      <c r="J89" s="8">
        <v>3</v>
      </c>
      <c r="K89" s="8">
        <v>3</v>
      </c>
      <c r="L89" s="8">
        <v>4</v>
      </c>
      <c r="M89" s="8">
        <v>3</v>
      </c>
      <c r="N89" s="8">
        <v>4</v>
      </c>
      <c r="O89" s="8">
        <v>3</v>
      </c>
      <c r="P89" s="8">
        <v>4</v>
      </c>
      <c r="Q89" s="8">
        <v>4</v>
      </c>
      <c r="R89" s="7">
        <f t="shared" si="12"/>
        <v>58</v>
      </c>
      <c r="T89" s="8">
        <v>3</v>
      </c>
      <c r="U89" s="8">
        <v>3</v>
      </c>
      <c r="V89" s="8">
        <v>2</v>
      </c>
      <c r="W89" s="8">
        <v>2</v>
      </c>
      <c r="X89" s="8">
        <v>2</v>
      </c>
      <c r="Y89" s="8">
        <v>3</v>
      </c>
      <c r="Z89" s="8">
        <v>4</v>
      </c>
      <c r="AA89" s="8">
        <v>3</v>
      </c>
      <c r="AB89" s="8">
        <v>3</v>
      </c>
      <c r="AC89" s="8">
        <v>4</v>
      </c>
      <c r="AD89" s="8">
        <v>3</v>
      </c>
      <c r="AE89" s="8">
        <v>4</v>
      </c>
      <c r="AF89" s="8">
        <v>4</v>
      </c>
      <c r="AG89" s="8">
        <v>4</v>
      </c>
    </row>
    <row r="90" spans="3:33" ht="15.75" customHeight="1" x14ac:dyDescent="0.25">
      <c r="C90" s="8">
        <v>4</v>
      </c>
      <c r="D90" s="8">
        <v>5</v>
      </c>
      <c r="E90" s="8">
        <v>3</v>
      </c>
      <c r="F90" s="8">
        <v>4</v>
      </c>
      <c r="G90" s="8">
        <v>4</v>
      </c>
      <c r="H90" s="8">
        <v>3</v>
      </c>
      <c r="I90" s="8">
        <v>4</v>
      </c>
      <c r="J90" s="8">
        <v>3</v>
      </c>
      <c r="K90" s="8">
        <v>3</v>
      </c>
      <c r="L90" s="8">
        <v>4</v>
      </c>
      <c r="M90" s="8">
        <v>4</v>
      </c>
      <c r="N90" s="8">
        <v>4</v>
      </c>
      <c r="O90" s="8">
        <v>3</v>
      </c>
      <c r="P90" s="8">
        <v>3</v>
      </c>
      <c r="Q90" s="8">
        <v>4</v>
      </c>
      <c r="R90" s="7">
        <f t="shared" si="12"/>
        <v>55</v>
      </c>
      <c r="T90" s="8">
        <v>3</v>
      </c>
      <c r="U90" s="8">
        <v>3</v>
      </c>
      <c r="V90" s="8">
        <v>4</v>
      </c>
      <c r="W90" s="8">
        <v>4</v>
      </c>
      <c r="X90" s="8">
        <v>3</v>
      </c>
      <c r="Y90" s="8">
        <v>3</v>
      </c>
      <c r="Z90" s="8">
        <v>4</v>
      </c>
      <c r="AA90" s="8">
        <v>4</v>
      </c>
      <c r="AB90" s="8">
        <v>4</v>
      </c>
      <c r="AC90" s="8">
        <v>3</v>
      </c>
      <c r="AD90" s="8">
        <v>4</v>
      </c>
      <c r="AE90" s="8">
        <v>4</v>
      </c>
      <c r="AF90" s="8">
        <v>4</v>
      </c>
      <c r="AG90" s="8">
        <v>4</v>
      </c>
    </row>
    <row r="91" spans="3:33" ht="15.75" customHeight="1" x14ac:dyDescent="0.25">
      <c r="C91" s="8">
        <v>4</v>
      </c>
      <c r="D91" s="8">
        <v>3</v>
      </c>
      <c r="E91" s="8">
        <v>4</v>
      </c>
      <c r="F91" s="8">
        <v>3</v>
      </c>
      <c r="G91" s="8">
        <v>3</v>
      </c>
      <c r="H91" s="8">
        <v>3</v>
      </c>
      <c r="I91" s="8">
        <v>3</v>
      </c>
      <c r="J91" s="8">
        <v>3</v>
      </c>
      <c r="K91" s="8">
        <v>3</v>
      </c>
      <c r="L91" s="8">
        <v>3</v>
      </c>
      <c r="M91" s="8">
        <v>3</v>
      </c>
      <c r="N91" s="8">
        <v>3</v>
      </c>
      <c r="O91" s="8">
        <v>3</v>
      </c>
      <c r="P91" s="8">
        <v>3</v>
      </c>
      <c r="Q91" s="8">
        <v>3</v>
      </c>
      <c r="R91" s="7">
        <f t="shared" si="12"/>
        <v>47</v>
      </c>
      <c r="T91" s="8">
        <v>3</v>
      </c>
      <c r="U91" s="8">
        <v>3</v>
      </c>
      <c r="V91" s="8">
        <v>3</v>
      </c>
      <c r="W91" s="8">
        <v>3</v>
      </c>
      <c r="X91" s="8">
        <v>3</v>
      </c>
      <c r="Y91" s="8">
        <v>3</v>
      </c>
      <c r="Z91" s="8">
        <v>4</v>
      </c>
      <c r="AA91" s="8">
        <v>3</v>
      </c>
      <c r="AB91" s="8">
        <v>3</v>
      </c>
      <c r="AC91" s="8">
        <v>3</v>
      </c>
      <c r="AD91" s="8">
        <v>3</v>
      </c>
      <c r="AE91" s="8">
        <v>4</v>
      </c>
      <c r="AF91" s="8">
        <v>4</v>
      </c>
      <c r="AG91" s="8">
        <v>4</v>
      </c>
    </row>
    <row r="92" spans="3:33" ht="15.75" customHeight="1" x14ac:dyDescent="0.3">
      <c r="C92">
        <v>5</v>
      </c>
      <c r="D92">
        <v>3</v>
      </c>
      <c r="E92">
        <v>4</v>
      </c>
      <c r="F92">
        <v>4</v>
      </c>
      <c r="G92">
        <v>3</v>
      </c>
      <c r="H92">
        <v>3</v>
      </c>
      <c r="I92">
        <v>5</v>
      </c>
      <c r="J92">
        <v>4</v>
      </c>
      <c r="K92">
        <v>3</v>
      </c>
      <c r="L92">
        <v>4</v>
      </c>
      <c r="M92">
        <v>3</v>
      </c>
      <c r="N92">
        <v>3</v>
      </c>
      <c r="O92">
        <v>4</v>
      </c>
      <c r="P92">
        <v>5</v>
      </c>
      <c r="Q92">
        <v>3</v>
      </c>
      <c r="R92" s="7">
        <f t="shared" si="12"/>
        <v>56</v>
      </c>
      <c r="T92">
        <v>3</v>
      </c>
      <c r="U92">
        <v>3</v>
      </c>
      <c r="V92">
        <v>3</v>
      </c>
      <c r="W92">
        <v>2</v>
      </c>
      <c r="X92">
        <v>3</v>
      </c>
      <c r="Y92">
        <v>2</v>
      </c>
      <c r="Z92">
        <v>3</v>
      </c>
      <c r="AA92">
        <v>3</v>
      </c>
      <c r="AB92">
        <v>3</v>
      </c>
      <c r="AC92">
        <v>2</v>
      </c>
      <c r="AD92">
        <v>2</v>
      </c>
      <c r="AE92">
        <v>2</v>
      </c>
      <c r="AF92">
        <v>4</v>
      </c>
      <c r="AG92">
        <v>2</v>
      </c>
    </row>
    <row r="93" spans="3:33" ht="15.75" customHeight="1" x14ac:dyDescent="0.3">
      <c r="C93">
        <v>4</v>
      </c>
      <c r="D93">
        <v>3</v>
      </c>
      <c r="E93">
        <v>3</v>
      </c>
      <c r="F93">
        <v>3</v>
      </c>
      <c r="G93">
        <v>3</v>
      </c>
      <c r="H93">
        <v>4</v>
      </c>
      <c r="I93">
        <v>4</v>
      </c>
      <c r="J93">
        <v>2</v>
      </c>
      <c r="K93">
        <v>3</v>
      </c>
      <c r="L93">
        <v>3</v>
      </c>
      <c r="M93">
        <v>4</v>
      </c>
      <c r="N93">
        <v>2</v>
      </c>
      <c r="O93">
        <v>4</v>
      </c>
      <c r="P93">
        <v>3</v>
      </c>
      <c r="Q93">
        <v>2</v>
      </c>
      <c r="R93" s="7">
        <f t="shared" si="12"/>
        <v>47</v>
      </c>
      <c r="T93">
        <v>2</v>
      </c>
      <c r="U93">
        <v>3</v>
      </c>
      <c r="V93">
        <v>2</v>
      </c>
      <c r="W93">
        <v>2</v>
      </c>
      <c r="X93">
        <v>2</v>
      </c>
      <c r="Y93">
        <v>3</v>
      </c>
      <c r="Z93">
        <v>2</v>
      </c>
      <c r="AA93">
        <v>2</v>
      </c>
      <c r="AB93">
        <v>3</v>
      </c>
      <c r="AC93">
        <v>1</v>
      </c>
      <c r="AD93">
        <v>2</v>
      </c>
      <c r="AE93">
        <v>2</v>
      </c>
      <c r="AF93">
        <v>4</v>
      </c>
      <c r="AG93">
        <v>3</v>
      </c>
    </row>
    <row r="94" spans="3:33" ht="15.75" customHeight="1" x14ac:dyDescent="0.3">
      <c r="C94">
        <v>2</v>
      </c>
      <c r="D94">
        <v>4</v>
      </c>
      <c r="E94">
        <v>4</v>
      </c>
      <c r="F94">
        <v>4</v>
      </c>
      <c r="G94">
        <v>4</v>
      </c>
      <c r="H94">
        <v>4</v>
      </c>
      <c r="I94">
        <v>4</v>
      </c>
      <c r="J94">
        <v>3</v>
      </c>
      <c r="K94">
        <v>3</v>
      </c>
      <c r="L94">
        <v>4</v>
      </c>
      <c r="M94">
        <v>2</v>
      </c>
      <c r="N94">
        <v>2</v>
      </c>
      <c r="O94">
        <v>3</v>
      </c>
      <c r="P94">
        <v>3</v>
      </c>
      <c r="Q94">
        <v>4</v>
      </c>
      <c r="R94" s="7">
        <f t="shared" si="12"/>
        <v>50</v>
      </c>
      <c r="T94">
        <v>2</v>
      </c>
      <c r="U94">
        <v>4</v>
      </c>
      <c r="V94">
        <v>2</v>
      </c>
      <c r="W94">
        <v>2</v>
      </c>
      <c r="X94">
        <v>2</v>
      </c>
      <c r="Y94">
        <v>2</v>
      </c>
      <c r="Z94">
        <v>2</v>
      </c>
      <c r="AA94">
        <v>2</v>
      </c>
      <c r="AB94">
        <v>3</v>
      </c>
      <c r="AC94">
        <v>4</v>
      </c>
      <c r="AD94">
        <v>2</v>
      </c>
      <c r="AE94">
        <v>4</v>
      </c>
      <c r="AF94">
        <v>4</v>
      </c>
      <c r="AG94">
        <v>4</v>
      </c>
    </row>
    <row r="95" spans="3:33" ht="15.75" customHeight="1" x14ac:dyDescent="0.3">
      <c r="C95">
        <v>4</v>
      </c>
      <c r="D95">
        <v>3</v>
      </c>
      <c r="E95">
        <v>3</v>
      </c>
      <c r="F95">
        <v>3</v>
      </c>
      <c r="G95">
        <v>3</v>
      </c>
      <c r="H95">
        <v>4</v>
      </c>
      <c r="I95">
        <v>5</v>
      </c>
      <c r="J95">
        <v>3</v>
      </c>
      <c r="K95">
        <v>3</v>
      </c>
      <c r="L95">
        <v>3</v>
      </c>
      <c r="M95">
        <v>3</v>
      </c>
      <c r="N95">
        <v>3</v>
      </c>
      <c r="O95">
        <v>3</v>
      </c>
      <c r="P95">
        <v>4</v>
      </c>
      <c r="Q95">
        <v>4</v>
      </c>
      <c r="R95" s="7">
        <f t="shared" si="12"/>
        <v>51</v>
      </c>
      <c r="T95">
        <v>1</v>
      </c>
      <c r="U95">
        <v>2</v>
      </c>
      <c r="V95">
        <v>3</v>
      </c>
      <c r="W95">
        <v>2</v>
      </c>
      <c r="X95">
        <v>2</v>
      </c>
      <c r="Y95">
        <v>1</v>
      </c>
      <c r="Z95">
        <v>1</v>
      </c>
      <c r="AA95">
        <v>1</v>
      </c>
      <c r="AB95">
        <v>1</v>
      </c>
      <c r="AC95">
        <v>2</v>
      </c>
      <c r="AD95">
        <v>2</v>
      </c>
      <c r="AE95">
        <v>1</v>
      </c>
      <c r="AF95">
        <v>1</v>
      </c>
      <c r="AG95">
        <v>1</v>
      </c>
    </row>
    <row r="96" spans="3:33" ht="15.75" customHeight="1" x14ac:dyDescent="0.3">
      <c r="C96" s="5">
        <v>5</v>
      </c>
      <c r="D96" s="5">
        <v>5</v>
      </c>
      <c r="E96" s="5">
        <v>5</v>
      </c>
      <c r="F96" s="5">
        <v>5</v>
      </c>
      <c r="G96" s="5">
        <v>5</v>
      </c>
      <c r="H96" s="5">
        <v>5</v>
      </c>
      <c r="I96" s="5">
        <v>5</v>
      </c>
      <c r="J96" s="5">
        <v>5</v>
      </c>
      <c r="K96" s="5">
        <v>5</v>
      </c>
      <c r="L96" s="5">
        <v>5</v>
      </c>
      <c r="M96" s="5">
        <v>5</v>
      </c>
      <c r="N96" s="5">
        <v>5</v>
      </c>
      <c r="O96" s="5">
        <v>5</v>
      </c>
      <c r="P96" s="5">
        <v>5</v>
      </c>
      <c r="Q96" s="5">
        <v>4</v>
      </c>
      <c r="R96" s="7">
        <f t="shared" si="12"/>
        <v>74</v>
      </c>
      <c r="T96" s="5">
        <v>5</v>
      </c>
      <c r="U96" s="5">
        <v>5</v>
      </c>
      <c r="V96" s="5">
        <v>5</v>
      </c>
      <c r="W96" s="5">
        <v>5</v>
      </c>
      <c r="X96" s="5">
        <v>4</v>
      </c>
      <c r="Y96" s="5">
        <v>4</v>
      </c>
      <c r="Z96" s="5">
        <v>4</v>
      </c>
      <c r="AA96" s="5">
        <v>4</v>
      </c>
      <c r="AB96" s="5">
        <v>4</v>
      </c>
      <c r="AC96" s="5">
        <v>4</v>
      </c>
      <c r="AD96" s="5">
        <v>4</v>
      </c>
      <c r="AE96" s="5">
        <v>4</v>
      </c>
      <c r="AF96" s="5">
        <v>4</v>
      </c>
      <c r="AG96" s="5">
        <v>4</v>
      </c>
    </row>
    <row r="97" spans="3:33" ht="15.75" customHeight="1" x14ac:dyDescent="0.3">
      <c r="C97">
        <v>4</v>
      </c>
      <c r="D97">
        <v>4</v>
      </c>
      <c r="E97">
        <v>4</v>
      </c>
      <c r="F97">
        <v>5</v>
      </c>
      <c r="G97">
        <v>4</v>
      </c>
      <c r="H97">
        <v>4</v>
      </c>
      <c r="I97">
        <v>4</v>
      </c>
      <c r="J97">
        <v>4</v>
      </c>
      <c r="K97">
        <v>4</v>
      </c>
      <c r="L97">
        <v>4</v>
      </c>
      <c r="M97">
        <v>4</v>
      </c>
      <c r="N97">
        <v>4</v>
      </c>
      <c r="O97">
        <v>5</v>
      </c>
      <c r="P97">
        <v>5</v>
      </c>
      <c r="Q97">
        <v>3</v>
      </c>
      <c r="R97" s="7">
        <f t="shared" si="12"/>
        <v>62</v>
      </c>
      <c r="T97">
        <v>4</v>
      </c>
      <c r="U97">
        <v>4</v>
      </c>
      <c r="V97">
        <v>3</v>
      </c>
      <c r="W97">
        <v>4</v>
      </c>
      <c r="X97">
        <v>4</v>
      </c>
      <c r="Y97">
        <v>2</v>
      </c>
      <c r="Z97">
        <v>2</v>
      </c>
      <c r="AA97">
        <v>2</v>
      </c>
      <c r="AB97">
        <v>4</v>
      </c>
      <c r="AC97">
        <v>4</v>
      </c>
      <c r="AD97">
        <v>2</v>
      </c>
      <c r="AE97">
        <v>2</v>
      </c>
      <c r="AF97">
        <v>2</v>
      </c>
      <c r="AG97">
        <v>4</v>
      </c>
    </row>
    <row r="98" spans="3:33" ht="15.75" customHeight="1" x14ac:dyDescent="0.3">
      <c r="C98">
        <v>4</v>
      </c>
      <c r="D98">
        <v>5</v>
      </c>
      <c r="E98">
        <v>4</v>
      </c>
      <c r="F98">
        <v>4</v>
      </c>
      <c r="G98">
        <v>3</v>
      </c>
      <c r="H98">
        <v>4</v>
      </c>
      <c r="I98">
        <v>4</v>
      </c>
      <c r="J98">
        <v>4</v>
      </c>
      <c r="K98">
        <v>3</v>
      </c>
      <c r="L98">
        <v>4</v>
      </c>
      <c r="M98">
        <v>5</v>
      </c>
      <c r="N98">
        <v>4</v>
      </c>
      <c r="O98">
        <v>4</v>
      </c>
      <c r="P98">
        <v>4</v>
      </c>
      <c r="Q98">
        <v>4</v>
      </c>
      <c r="R98" s="7">
        <f t="shared" si="12"/>
        <v>60</v>
      </c>
      <c r="T98">
        <v>3</v>
      </c>
      <c r="U98">
        <v>3</v>
      </c>
      <c r="V98">
        <v>3</v>
      </c>
      <c r="W98">
        <v>3</v>
      </c>
      <c r="X98">
        <v>3</v>
      </c>
      <c r="Y98">
        <v>2</v>
      </c>
      <c r="Z98">
        <v>2</v>
      </c>
      <c r="AA98">
        <v>3</v>
      </c>
      <c r="AB98">
        <v>3</v>
      </c>
      <c r="AC98">
        <v>4</v>
      </c>
      <c r="AD98">
        <v>3</v>
      </c>
      <c r="AE98">
        <v>2</v>
      </c>
      <c r="AF98">
        <v>3</v>
      </c>
      <c r="AG98">
        <v>3</v>
      </c>
    </row>
    <row r="99" spans="3:33" ht="15.75" customHeight="1" x14ac:dyDescent="0.3">
      <c r="C99">
        <v>5</v>
      </c>
      <c r="D99">
        <v>5</v>
      </c>
      <c r="E99">
        <v>5</v>
      </c>
      <c r="F99">
        <v>5</v>
      </c>
      <c r="G99">
        <v>5</v>
      </c>
      <c r="H99">
        <v>5</v>
      </c>
      <c r="I99">
        <v>5</v>
      </c>
      <c r="J99">
        <v>5</v>
      </c>
      <c r="K99">
        <v>5</v>
      </c>
      <c r="L99">
        <v>5</v>
      </c>
      <c r="M99">
        <v>5</v>
      </c>
      <c r="N99">
        <v>5</v>
      </c>
      <c r="O99">
        <v>5</v>
      </c>
      <c r="P99">
        <v>5</v>
      </c>
      <c r="Q99">
        <v>2</v>
      </c>
      <c r="R99" s="7">
        <f t="shared" si="12"/>
        <v>72</v>
      </c>
      <c r="T99">
        <v>4</v>
      </c>
      <c r="U99">
        <v>5</v>
      </c>
      <c r="V99">
        <v>2</v>
      </c>
      <c r="W99">
        <v>2</v>
      </c>
      <c r="X99">
        <v>2</v>
      </c>
      <c r="Y99">
        <v>2</v>
      </c>
      <c r="Z99">
        <v>2</v>
      </c>
      <c r="AA99">
        <v>2</v>
      </c>
      <c r="AB99">
        <v>2</v>
      </c>
      <c r="AC99">
        <v>5</v>
      </c>
      <c r="AD99">
        <v>2</v>
      </c>
      <c r="AE99">
        <v>2</v>
      </c>
      <c r="AF99">
        <v>3</v>
      </c>
      <c r="AG99">
        <v>3</v>
      </c>
    </row>
    <row r="100" spans="3:33" ht="15.75" customHeight="1" x14ac:dyDescent="0.3">
      <c r="C100">
        <v>5</v>
      </c>
      <c r="D100">
        <v>3</v>
      </c>
      <c r="E100">
        <v>4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3</v>
      </c>
      <c r="M100">
        <v>2</v>
      </c>
      <c r="N100">
        <v>2</v>
      </c>
      <c r="O100">
        <v>2</v>
      </c>
      <c r="P100">
        <v>3</v>
      </c>
      <c r="Q100">
        <v>2</v>
      </c>
      <c r="R100" s="7">
        <f t="shared" si="12"/>
        <v>44</v>
      </c>
      <c r="T100">
        <v>3</v>
      </c>
      <c r="U100">
        <v>3</v>
      </c>
      <c r="V100">
        <v>2</v>
      </c>
      <c r="W100">
        <v>2</v>
      </c>
      <c r="X100">
        <v>2</v>
      </c>
      <c r="Y100">
        <v>1</v>
      </c>
      <c r="Z100">
        <v>3</v>
      </c>
      <c r="AA100">
        <v>3</v>
      </c>
      <c r="AB100">
        <v>2</v>
      </c>
      <c r="AC100">
        <v>1</v>
      </c>
      <c r="AD100">
        <v>1</v>
      </c>
      <c r="AE100">
        <v>1</v>
      </c>
      <c r="AF100">
        <v>1</v>
      </c>
      <c r="AG100">
        <v>1</v>
      </c>
    </row>
    <row r="101" spans="3:33" ht="15.75" customHeight="1" x14ac:dyDescent="0.3">
      <c r="C101">
        <v>4</v>
      </c>
      <c r="D101">
        <v>4</v>
      </c>
      <c r="E101">
        <v>4</v>
      </c>
      <c r="F101">
        <v>4</v>
      </c>
      <c r="G101">
        <v>4</v>
      </c>
      <c r="H101">
        <v>4</v>
      </c>
      <c r="I101">
        <v>4</v>
      </c>
      <c r="J101">
        <v>4</v>
      </c>
      <c r="K101">
        <v>4</v>
      </c>
      <c r="L101">
        <v>4</v>
      </c>
      <c r="M101">
        <v>4</v>
      </c>
      <c r="N101">
        <v>4</v>
      </c>
      <c r="O101">
        <v>4</v>
      </c>
      <c r="P101">
        <v>4</v>
      </c>
      <c r="Q101">
        <v>4</v>
      </c>
      <c r="R101" s="7">
        <f t="shared" si="12"/>
        <v>60</v>
      </c>
      <c r="T101">
        <v>3</v>
      </c>
      <c r="U101">
        <v>4</v>
      </c>
      <c r="V101">
        <v>3</v>
      </c>
      <c r="W101">
        <v>3</v>
      </c>
      <c r="X101">
        <v>4</v>
      </c>
      <c r="Y101">
        <v>3</v>
      </c>
      <c r="Z101">
        <v>2</v>
      </c>
      <c r="AA101">
        <v>2</v>
      </c>
      <c r="AB101">
        <v>3</v>
      </c>
      <c r="AC101">
        <v>4</v>
      </c>
      <c r="AD101">
        <v>4</v>
      </c>
      <c r="AE101">
        <v>3</v>
      </c>
      <c r="AF101">
        <v>3</v>
      </c>
      <c r="AG101">
        <v>3</v>
      </c>
    </row>
    <row r="102" spans="3:33" ht="15.75" customHeight="1" x14ac:dyDescent="0.3">
      <c r="C102">
        <v>4</v>
      </c>
      <c r="D102">
        <v>4</v>
      </c>
      <c r="E102">
        <v>4</v>
      </c>
      <c r="F102">
        <v>4</v>
      </c>
      <c r="G102">
        <v>3</v>
      </c>
      <c r="H102">
        <v>4</v>
      </c>
      <c r="I102">
        <v>3</v>
      </c>
      <c r="J102">
        <v>3</v>
      </c>
      <c r="K102">
        <v>4</v>
      </c>
      <c r="L102">
        <v>4</v>
      </c>
      <c r="M102">
        <v>4</v>
      </c>
      <c r="N102">
        <v>4</v>
      </c>
      <c r="O102">
        <v>4</v>
      </c>
      <c r="P102">
        <v>3</v>
      </c>
      <c r="Q102">
        <v>4</v>
      </c>
      <c r="R102" s="7">
        <f t="shared" si="12"/>
        <v>56</v>
      </c>
      <c r="T102">
        <v>3</v>
      </c>
      <c r="U102">
        <v>4</v>
      </c>
      <c r="V102">
        <v>3</v>
      </c>
      <c r="W102">
        <v>3</v>
      </c>
      <c r="X102">
        <v>3</v>
      </c>
      <c r="Y102">
        <v>2</v>
      </c>
      <c r="Z102">
        <v>3</v>
      </c>
      <c r="AA102">
        <v>3</v>
      </c>
      <c r="AB102">
        <v>3</v>
      </c>
      <c r="AC102">
        <v>4</v>
      </c>
      <c r="AD102">
        <v>3</v>
      </c>
      <c r="AE102">
        <v>4</v>
      </c>
      <c r="AF102">
        <v>4</v>
      </c>
      <c r="AG102">
        <v>4</v>
      </c>
    </row>
    <row r="103" spans="3:33" ht="15.75" customHeight="1" x14ac:dyDescent="0.3">
      <c r="C103">
        <v>4</v>
      </c>
      <c r="D103">
        <v>5</v>
      </c>
      <c r="E103">
        <v>4</v>
      </c>
      <c r="F103">
        <v>4</v>
      </c>
      <c r="G103">
        <v>4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4</v>
      </c>
      <c r="N103">
        <v>4</v>
      </c>
      <c r="O103">
        <v>4</v>
      </c>
      <c r="P103">
        <v>4</v>
      </c>
      <c r="Q103">
        <v>3</v>
      </c>
      <c r="R103" s="7">
        <f t="shared" si="12"/>
        <v>60</v>
      </c>
      <c r="T103">
        <v>3</v>
      </c>
      <c r="U103">
        <v>4</v>
      </c>
      <c r="V103">
        <v>3</v>
      </c>
      <c r="W103">
        <v>3</v>
      </c>
      <c r="X103">
        <v>3</v>
      </c>
      <c r="Y103">
        <v>3</v>
      </c>
      <c r="Z103">
        <v>3</v>
      </c>
      <c r="AA103">
        <v>3</v>
      </c>
      <c r="AB103">
        <v>3</v>
      </c>
      <c r="AC103">
        <v>4</v>
      </c>
      <c r="AD103">
        <v>3</v>
      </c>
      <c r="AE103">
        <v>3</v>
      </c>
      <c r="AF103">
        <v>3</v>
      </c>
      <c r="AG103">
        <v>3</v>
      </c>
    </row>
    <row r="104" spans="3:33" ht="15.75" customHeight="1" x14ac:dyDescent="0.3">
      <c r="C104">
        <v>4</v>
      </c>
      <c r="D104">
        <v>4</v>
      </c>
      <c r="E104">
        <v>4</v>
      </c>
      <c r="F104">
        <v>4</v>
      </c>
      <c r="G104">
        <v>4</v>
      </c>
      <c r="H104">
        <v>4</v>
      </c>
      <c r="I104">
        <v>4</v>
      </c>
      <c r="J104">
        <v>4</v>
      </c>
      <c r="K104">
        <v>4</v>
      </c>
      <c r="L104">
        <v>4</v>
      </c>
      <c r="M104">
        <v>4</v>
      </c>
      <c r="N104">
        <v>4</v>
      </c>
      <c r="O104">
        <v>4</v>
      </c>
      <c r="P104">
        <v>4</v>
      </c>
      <c r="Q104">
        <v>4</v>
      </c>
      <c r="R104" s="7">
        <f t="shared" si="12"/>
        <v>60</v>
      </c>
      <c r="T104">
        <v>3</v>
      </c>
      <c r="U104">
        <v>4</v>
      </c>
      <c r="V104">
        <v>4</v>
      </c>
      <c r="W104">
        <v>4</v>
      </c>
      <c r="X104">
        <v>4</v>
      </c>
      <c r="Y104">
        <v>4</v>
      </c>
      <c r="Z104">
        <v>4</v>
      </c>
      <c r="AA104">
        <v>4</v>
      </c>
      <c r="AB104">
        <v>4</v>
      </c>
      <c r="AC104">
        <v>4</v>
      </c>
      <c r="AD104">
        <v>4</v>
      </c>
      <c r="AE104">
        <v>4</v>
      </c>
      <c r="AF104">
        <v>4</v>
      </c>
      <c r="AG104">
        <v>4</v>
      </c>
    </row>
    <row r="105" spans="3:33" ht="15.75" customHeight="1" x14ac:dyDescent="0.3">
      <c r="C105">
        <v>5</v>
      </c>
      <c r="D105">
        <v>5</v>
      </c>
      <c r="E105">
        <v>4</v>
      </c>
      <c r="F105">
        <v>4</v>
      </c>
      <c r="G105">
        <v>3</v>
      </c>
      <c r="H105">
        <v>4</v>
      </c>
      <c r="I105">
        <v>4</v>
      </c>
      <c r="J105">
        <v>3</v>
      </c>
      <c r="K105">
        <v>4</v>
      </c>
      <c r="L105">
        <v>4</v>
      </c>
      <c r="M105">
        <v>5</v>
      </c>
      <c r="N105">
        <v>4</v>
      </c>
      <c r="O105">
        <v>4</v>
      </c>
      <c r="P105">
        <v>5</v>
      </c>
      <c r="Q105">
        <v>2</v>
      </c>
      <c r="R105" s="7">
        <f t="shared" si="12"/>
        <v>60</v>
      </c>
      <c r="T105">
        <v>1</v>
      </c>
      <c r="U105">
        <v>3</v>
      </c>
      <c r="V105">
        <v>3</v>
      </c>
      <c r="W105">
        <v>3</v>
      </c>
      <c r="X105">
        <v>4</v>
      </c>
      <c r="Y105">
        <v>1</v>
      </c>
      <c r="Z105">
        <v>1</v>
      </c>
      <c r="AA105">
        <v>2</v>
      </c>
      <c r="AB105">
        <v>2</v>
      </c>
      <c r="AC105">
        <v>4</v>
      </c>
      <c r="AD105">
        <v>4</v>
      </c>
      <c r="AE105">
        <v>4</v>
      </c>
      <c r="AF105">
        <v>2</v>
      </c>
      <c r="AG105">
        <v>3</v>
      </c>
    </row>
    <row r="106" spans="3:33" ht="15.75" customHeight="1" x14ac:dyDescent="0.3">
      <c r="C106">
        <v>5</v>
      </c>
      <c r="D106">
        <v>5</v>
      </c>
      <c r="E106">
        <v>4</v>
      </c>
      <c r="F106">
        <v>4</v>
      </c>
      <c r="G106">
        <v>4</v>
      </c>
      <c r="H106">
        <v>3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4</v>
      </c>
      <c r="O106">
        <v>3</v>
      </c>
      <c r="P106">
        <v>4</v>
      </c>
      <c r="Q106">
        <v>3</v>
      </c>
      <c r="R106" s="7">
        <f t="shared" si="12"/>
        <v>59</v>
      </c>
      <c r="T106">
        <v>3</v>
      </c>
      <c r="U106">
        <v>3</v>
      </c>
      <c r="V106">
        <v>4</v>
      </c>
      <c r="W106">
        <v>4</v>
      </c>
      <c r="X106">
        <v>2</v>
      </c>
      <c r="Y106">
        <v>3</v>
      </c>
      <c r="Z106">
        <v>2</v>
      </c>
      <c r="AA106">
        <v>3</v>
      </c>
      <c r="AB106">
        <v>3</v>
      </c>
      <c r="AC106">
        <v>4</v>
      </c>
      <c r="AD106">
        <v>2</v>
      </c>
      <c r="AE106">
        <v>2</v>
      </c>
      <c r="AF106">
        <v>4</v>
      </c>
      <c r="AG106">
        <v>4</v>
      </c>
    </row>
    <row r="107" spans="3:33" ht="15.75" customHeight="1" x14ac:dyDescent="0.3">
      <c r="C107">
        <v>5</v>
      </c>
      <c r="D107">
        <v>4</v>
      </c>
      <c r="E107">
        <v>5</v>
      </c>
      <c r="F107">
        <v>5</v>
      </c>
      <c r="G107">
        <v>3</v>
      </c>
      <c r="H107">
        <v>4</v>
      </c>
      <c r="I107">
        <v>5</v>
      </c>
      <c r="J107">
        <v>5</v>
      </c>
      <c r="K107">
        <v>5</v>
      </c>
      <c r="L107">
        <v>5</v>
      </c>
      <c r="M107">
        <v>5</v>
      </c>
      <c r="N107">
        <v>5</v>
      </c>
      <c r="O107">
        <v>4</v>
      </c>
      <c r="P107">
        <v>5</v>
      </c>
      <c r="Q107">
        <v>4</v>
      </c>
      <c r="R107" s="7">
        <f t="shared" si="12"/>
        <v>69</v>
      </c>
      <c r="T107">
        <v>3</v>
      </c>
      <c r="U107">
        <v>4</v>
      </c>
      <c r="V107">
        <v>3</v>
      </c>
      <c r="W107">
        <v>3</v>
      </c>
      <c r="X107">
        <v>4</v>
      </c>
      <c r="Y107">
        <v>2</v>
      </c>
      <c r="Z107">
        <v>2</v>
      </c>
      <c r="AA107">
        <v>2</v>
      </c>
      <c r="AB107">
        <v>2</v>
      </c>
      <c r="AC107">
        <v>4</v>
      </c>
      <c r="AD107">
        <v>2</v>
      </c>
      <c r="AE107">
        <v>3</v>
      </c>
      <c r="AF107">
        <v>3</v>
      </c>
      <c r="AG107">
        <v>3</v>
      </c>
    </row>
    <row r="108" spans="3:33" ht="15.75" customHeight="1" x14ac:dyDescent="0.3">
      <c r="C108">
        <v>4</v>
      </c>
      <c r="D108">
        <v>5</v>
      </c>
      <c r="E108">
        <v>3</v>
      </c>
      <c r="F108">
        <v>3</v>
      </c>
      <c r="G108">
        <v>4</v>
      </c>
      <c r="H108">
        <v>3</v>
      </c>
      <c r="I108">
        <v>4</v>
      </c>
      <c r="J108">
        <v>4</v>
      </c>
      <c r="K108">
        <v>5</v>
      </c>
      <c r="L108">
        <v>5</v>
      </c>
      <c r="M108">
        <v>4</v>
      </c>
      <c r="N108">
        <v>4</v>
      </c>
      <c r="O108">
        <v>4</v>
      </c>
      <c r="P108">
        <v>4</v>
      </c>
      <c r="Q108">
        <v>5</v>
      </c>
      <c r="R108" s="7">
        <f t="shared" si="12"/>
        <v>61</v>
      </c>
      <c r="T108">
        <v>3</v>
      </c>
      <c r="U108">
        <v>3</v>
      </c>
      <c r="V108">
        <v>3</v>
      </c>
      <c r="W108">
        <v>3</v>
      </c>
      <c r="X108">
        <v>4</v>
      </c>
      <c r="Y108">
        <v>3</v>
      </c>
      <c r="Z108">
        <v>3</v>
      </c>
      <c r="AA108">
        <v>3</v>
      </c>
      <c r="AB108">
        <v>3</v>
      </c>
      <c r="AC108">
        <v>4</v>
      </c>
      <c r="AD108">
        <v>4</v>
      </c>
      <c r="AE108">
        <v>3</v>
      </c>
      <c r="AF108">
        <v>2</v>
      </c>
      <c r="AG108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1"/>
  <sheetViews>
    <sheetView tabSelected="1" workbookViewId="0">
      <selection activeCell="D21" sqref="D21"/>
    </sheetView>
  </sheetViews>
  <sheetFormatPr defaultRowHeight="14.4" x14ac:dyDescent="0.3"/>
  <cols>
    <col min="1" max="1" width="4.33203125" customWidth="1"/>
    <col min="2" max="2" width="118.33203125" customWidth="1"/>
    <col min="4" max="4" width="14.88671875" bestFit="1" customWidth="1"/>
  </cols>
  <sheetData>
    <row r="1" spans="1:10" x14ac:dyDescent="0.3">
      <c r="A1" t="s">
        <v>238</v>
      </c>
      <c r="B1" t="s">
        <v>236</v>
      </c>
      <c r="C1" t="s">
        <v>237</v>
      </c>
      <c r="E1" t="s">
        <v>259</v>
      </c>
      <c r="G1" t="s">
        <v>262</v>
      </c>
      <c r="H1" t="s">
        <v>256</v>
      </c>
      <c r="I1" t="s">
        <v>255</v>
      </c>
      <c r="J1" t="s">
        <v>260</v>
      </c>
    </row>
    <row r="2" spans="1:10" x14ac:dyDescent="0.3">
      <c r="A2">
        <v>1</v>
      </c>
      <c r="B2" s="7" t="s">
        <v>127</v>
      </c>
      <c r="C2" s="32">
        <v>4.2380952380952381</v>
      </c>
      <c r="D2" t="s">
        <v>242</v>
      </c>
      <c r="E2" t="s">
        <v>244</v>
      </c>
      <c r="G2" t="s">
        <v>261</v>
      </c>
      <c r="H2" s="47">
        <v>4.5</v>
      </c>
      <c r="I2" s="47">
        <v>4.2857142857142856</v>
      </c>
      <c r="J2" s="47">
        <v>4.166666666666667</v>
      </c>
    </row>
    <row r="3" spans="1:10" x14ac:dyDescent="0.3">
      <c r="A3">
        <v>2</v>
      </c>
      <c r="B3" s="7" t="s">
        <v>128</v>
      </c>
      <c r="C3" s="32">
        <v>4.2857142857142856</v>
      </c>
      <c r="D3" t="s">
        <v>242</v>
      </c>
      <c r="E3" t="s">
        <v>244</v>
      </c>
      <c r="G3" t="s">
        <v>261</v>
      </c>
      <c r="H3" s="47">
        <v>4.4285714285714288</v>
      </c>
      <c r="I3" s="47">
        <v>4.1428571428571432</v>
      </c>
      <c r="J3" s="47">
        <v>4.3095238095238093</v>
      </c>
    </row>
    <row r="4" spans="1:10" x14ac:dyDescent="0.3">
      <c r="A4">
        <v>3</v>
      </c>
      <c r="B4" s="7" t="s">
        <v>66</v>
      </c>
      <c r="C4" s="32">
        <v>3.9047619047619047</v>
      </c>
      <c r="D4" t="s">
        <v>239</v>
      </c>
      <c r="E4" t="s">
        <v>244</v>
      </c>
      <c r="G4" t="s">
        <v>261</v>
      </c>
      <c r="H4" s="47">
        <v>4.4285714285714288</v>
      </c>
      <c r="I4" s="47">
        <v>4</v>
      </c>
      <c r="J4" s="47">
        <v>3.7857142857142856</v>
      </c>
    </row>
    <row r="5" spans="1:10" x14ac:dyDescent="0.3">
      <c r="A5">
        <v>4</v>
      </c>
      <c r="B5" s="7" t="s">
        <v>67</v>
      </c>
      <c r="C5" s="32">
        <v>3.7619047619047619</v>
      </c>
      <c r="D5" t="s">
        <v>239</v>
      </c>
      <c r="E5" t="s">
        <v>244</v>
      </c>
      <c r="G5" t="s">
        <v>261</v>
      </c>
      <c r="H5" s="47">
        <v>4.5714285714285712</v>
      </c>
      <c r="I5" s="47">
        <v>3.7857142857142856</v>
      </c>
      <c r="J5" s="47">
        <v>3.6190476190476191</v>
      </c>
    </row>
    <row r="6" spans="1:10" x14ac:dyDescent="0.3">
      <c r="A6">
        <v>5</v>
      </c>
      <c r="B6" s="7" t="s">
        <v>129</v>
      </c>
      <c r="C6" s="32">
        <v>3.6031746031746033</v>
      </c>
      <c r="D6" t="s">
        <v>241</v>
      </c>
      <c r="E6" t="s">
        <v>244</v>
      </c>
      <c r="G6" t="s">
        <v>261</v>
      </c>
      <c r="H6" s="47">
        <v>4.1428571428571432</v>
      </c>
      <c r="I6" s="47">
        <v>3.5</v>
      </c>
      <c r="J6" s="47">
        <v>3.5476190476190474</v>
      </c>
    </row>
    <row r="7" spans="1:10" x14ac:dyDescent="0.3">
      <c r="A7">
        <v>6</v>
      </c>
      <c r="B7" s="7" t="s">
        <v>69</v>
      </c>
      <c r="C7" s="32">
        <v>3.6507936507936507</v>
      </c>
      <c r="D7" t="s">
        <v>241</v>
      </c>
      <c r="E7" t="s">
        <v>244</v>
      </c>
      <c r="G7" t="s">
        <v>261</v>
      </c>
      <c r="H7" s="47">
        <v>4.4285714285714288</v>
      </c>
      <c r="I7" s="47">
        <v>3.8571428571428572</v>
      </c>
      <c r="J7" s="47">
        <v>3.4523809523809526</v>
      </c>
    </row>
    <row r="8" spans="1:10" x14ac:dyDescent="0.3">
      <c r="A8">
        <v>7</v>
      </c>
      <c r="B8" s="7" t="s">
        <v>130</v>
      </c>
      <c r="C8" s="32">
        <v>4.0952380952380949</v>
      </c>
      <c r="D8" t="s">
        <v>242</v>
      </c>
      <c r="E8" t="s">
        <v>244</v>
      </c>
      <c r="G8" t="s">
        <v>261</v>
      </c>
      <c r="H8" s="47">
        <v>4.1428571428571432</v>
      </c>
      <c r="I8" s="47">
        <v>4.2142857142857144</v>
      </c>
      <c r="J8" s="47">
        <v>4.0476190476190474</v>
      </c>
    </row>
    <row r="9" spans="1:10" x14ac:dyDescent="0.3">
      <c r="A9">
        <v>8</v>
      </c>
      <c r="B9" s="7" t="s">
        <v>71</v>
      </c>
      <c r="C9" s="32">
        <v>3.4920634920634921</v>
      </c>
      <c r="D9" t="s">
        <v>241</v>
      </c>
      <c r="E9" t="s">
        <v>244</v>
      </c>
      <c r="G9" t="s">
        <v>261</v>
      </c>
      <c r="H9" s="47">
        <v>4</v>
      </c>
      <c r="I9" s="47">
        <v>3.7857142857142856</v>
      </c>
      <c r="J9" s="47">
        <v>3.3095238095238093</v>
      </c>
    </row>
    <row r="10" spans="1:10" x14ac:dyDescent="0.3">
      <c r="A10">
        <v>9</v>
      </c>
      <c r="B10" s="7" t="s">
        <v>72</v>
      </c>
      <c r="C10" s="32">
        <v>3.5396825396825395</v>
      </c>
      <c r="D10" t="s">
        <v>241</v>
      </c>
      <c r="E10" t="s">
        <v>244</v>
      </c>
      <c r="G10" t="s">
        <v>261</v>
      </c>
      <c r="H10" s="47">
        <v>4.1428571428571432</v>
      </c>
      <c r="I10" s="47">
        <v>3.7857142857142856</v>
      </c>
      <c r="J10" s="47">
        <v>3.3571428571428572</v>
      </c>
    </row>
    <row r="11" spans="1:10" x14ac:dyDescent="0.3">
      <c r="A11">
        <v>10</v>
      </c>
      <c r="B11" s="7" t="s">
        <v>131</v>
      </c>
      <c r="C11" s="32">
        <v>3.8571428571428572</v>
      </c>
      <c r="D11" t="s">
        <v>243</v>
      </c>
      <c r="E11" t="s">
        <v>244</v>
      </c>
      <c r="G11" t="s">
        <v>261</v>
      </c>
      <c r="H11" s="47">
        <v>4.2857142857142856</v>
      </c>
      <c r="I11" s="47">
        <v>4</v>
      </c>
      <c r="J11" s="47">
        <v>3.7380952380952381</v>
      </c>
    </row>
    <row r="12" spans="1:10" x14ac:dyDescent="0.3">
      <c r="A12">
        <v>11</v>
      </c>
      <c r="B12" s="7" t="s">
        <v>74</v>
      </c>
      <c r="C12" s="32">
        <v>3.7301587301587302</v>
      </c>
      <c r="D12" t="s">
        <v>243</v>
      </c>
      <c r="E12" t="s">
        <v>244</v>
      </c>
      <c r="G12" t="s">
        <v>261</v>
      </c>
      <c r="H12" s="47">
        <v>4.4285714285714288</v>
      </c>
      <c r="I12" s="47">
        <v>3.7142857142857144</v>
      </c>
      <c r="J12" s="47">
        <v>3.6190476190476191</v>
      </c>
    </row>
    <row r="13" spans="1:10" x14ac:dyDescent="0.3">
      <c r="A13">
        <v>12</v>
      </c>
      <c r="B13" s="7" t="s">
        <v>132</v>
      </c>
      <c r="C13" s="32">
        <v>3.6666666666666665</v>
      </c>
      <c r="D13" t="s">
        <v>243</v>
      </c>
      <c r="E13" t="s">
        <v>244</v>
      </c>
      <c r="G13" t="s">
        <v>261</v>
      </c>
      <c r="H13" s="47">
        <v>4.2857142857142856</v>
      </c>
      <c r="I13" s="47">
        <v>3.5714285714285716</v>
      </c>
      <c r="J13" s="47">
        <v>3.5952380952380953</v>
      </c>
    </row>
    <row r="14" spans="1:10" x14ac:dyDescent="0.3">
      <c r="A14">
        <v>13</v>
      </c>
      <c r="B14" s="7" t="s">
        <v>133</v>
      </c>
      <c r="C14" s="32">
        <v>3.7619047619047619</v>
      </c>
      <c r="D14" t="s">
        <v>243</v>
      </c>
      <c r="E14" t="s">
        <v>244</v>
      </c>
      <c r="G14" t="s">
        <v>261</v>
      </c>
      <c r="H14" s="47">
        <v>4.4285714285714288</v>
      </c>
      <c r="I14" s="47">
        <v>3.7142857142857144</v>
      </c>
      <c r="J14" s="47">
        <v>3.6666666666666665</v>
      </c>
    </row>
    <row r="15" spans="1:10" x14ac:dyDescent="0.3">
      <c r="A15">
        <v>14</v>
      </c>
      <c r="B15" s="7" t="s">
        <v>134</v>
      </c>
      <c r="C15" s="32">
        <v>3.873015873015873</v>
      </c>
      <c r="D15" t="s">
        <v>240</v>
      </c>
      <c r="E15" t="s">
        <v>244</v>
      </c>
      <c r="G15" t="s">
        <v>261</v>
      </c>
      <c r="H15" s="47">
        <v>4.4285714285714288</v>
      </c>
      <c r="I15" s="47">
        <v>4</v>
      </c>
      <c r="J15" s="47">
        <v>3.7380952380952381</v>
      </c>
    </row>
    <row r="16" spans="1:10" x14ac:dyDescent="0.3">
      <c r="A16">
        <v>15</v>
      </c>
      <c r="B16" s="7" t="s">
        <v>78</v>
      </c>
      <c r="C16" s="32">
        <v>3.6666666666666665</v>
      </c>
      <c r="D16" t="s">
        <v>239</v>
      </c>
      <c r="E16" t="s">
        <v>244</v>
      </c>
      <c r="G16" t="s">
        <v>261</v>
      </c>
      <c r="H16" s="47">
        <v>3</v>
      </c>
      <c r="I16" s="47">
        <v>3.5714285714285716</v>
      </c>
      <c r="J16" s="47">
        <v>3.8095238095238093</v>
      </c>
    </row>
    <row r="17" spans="1:10" x14ac:dyDescent="0.3">
      <c r="A17">
        <v>16</v>
      </c>
      <c r="B17" s="33" t="s">
        <v>135</v>
      </c>
      <c r="C17" s="34">
        <v>3.2380952380952381</v>
      </c>
      <c r="D17" t="s">
        <v>245</v>
      </c>
      <c r="G17" t="s">
        <v>245</v>
      </c>
      <c r="H17" s="47">
        <v>3</v>
      </c>
      <c r="I17" s="47">
        <v>2.8571428571428572</v>
      </c>
      <c r="J17" s="47">
        <v>3.4047619047619047</v>
      </c>
    </row>
    <row r="18" spans="1:10" x14ac:dyDescent="0.3">
      <c r="A18">
        <v>17</v>
      </c>
      <c r="B18" s="33" t="s">
        <v>80</v>
      </c>
      <c r="C18" s="34">
        <v>3.5714285714285716</v>
      </c>
      <c r="D18" t="s">
        <v>245</v>
      </c>
      <c r="G18" t="s">
        <v>245</v>
      </c>
      <c r="H18" s="47">
        <v>4.1428571428571432</v>
      </c>
      <c r="I18" s="47">
        <v>3.5</v>
      </c>
      <c r="J18" s="47">
        <v>3.5</v>
      </c>
    </row>
    <row r="19" spans="1:10" x14ac:dyDescent="0.3">
      <c r="A19">
        <v>18</v>
      </c>
      <c r="B19" s="33" t="s">
        <v>136</v>
      </c>
      <c r="C19" s="34">
        <v>3.1587301587301586</v>
      </c>
      <c r="D19" t="s">
        <v>257</v>
      </c>
      <c r="G19" t="s">
        <v>257</v>
      </c>
      <c r="H19" s="47">
        <v>2.8571428571428572</v>
      </c>
      <c r="I19" s="47">
        <v>3</v>
      </c>
      <c r="J19" s="47">
        <v>3.2619047619047619</v>
      </c>
    </row>
    <row r="20" spans="1:10" x14ac:dyDescent="0.3">
      <c r="A20">
        <v>19</v>
      </c>
      <c r="B20" s="33" t="s">
        <v>137</v>
      </c>
      <c r="C20" s="34">
        <v>3.0476190476190474</v>
      </c>
      <c r="D20" t="s">
        <v>257</v>
      </c>
      <c r="G20" t="s">
        <v>257</v>
      </c>
      <c r="H20" s="47">
        <v>3</v>
      </c>
      <c r="I20" s="47">
        <v>2.9285714285714284</v>
      </c>
      <c r="J20" s="47">
        <v>3.0952380952380953</v>
      </c>
    </row>
    <row r="21" spans="1:10" x14ac:dyDescent="0.3">
      <c r="A21">
        <v>20</v>
      </c>
      <c r="B21" s="33" t="s">
        <v>138</v>
      </c>
      <c r="C21" s="34">
        <v>3</v>
      </c>
      <c r="D21" t="s">
        <v>258</v>
      </c>
      <c r="G21" t="s">
        <v>258</v>
      </c>
      <c r="H21" s="47">
        <v>3.1428571428571428</v>
      </c>
      <c r="I21" s="47">
        <v>2.8571428571428572</v>
      </c>
      <c r="J21" s="47">
        <v>3.0238095238095237</v>
      </c>
    </row>
    <row r="22" spans="1:10" x14ac:dyDescent="0.3">
      <c r="A22">
        <v>21</v>
      </c>
      <c r="B22" s="33" t="s">
        <v>139</v>
      </c>
      <c r="C22" s="34">
        <v>2.6507936507936507</v>
      </c>
      <c r="D22" t="s">
        <v>258</v>
      </c>
      <c r="G22" t="s">
        <v>258</v>
      </c>
      <c r="H22" s="47">
        <v>1.8571428571428572</v>
      </c>
      <c r="I22" s="47">
        <v>2.5</v>
      </c>
      <c r="J22" s="47">
        <v>2.8333333333333335</v>
      </c>
    </row>
    <row r="23" spans="1:10" x14ac:dyDescent="0.3">
      <c r="A23">
        <v>22</v>
      </c>
      <c r="B23" s="33" t="s">
        <v>140</v>
      </c>
      <c r="C23" s="34">
        <v>2.6349206349206349</v>
      </c>
      <c r="D23" t="s">
        <v>258</v>
      </c>
      <c r="G23" t="s">
        <v>258</v>
      </c>
      <c r="H23" s="47">
        <v>2</v>
      </c>
      <c r="I23" s="47">
        <v>2.6428571428571428</v>
      </c>
      <c r="J23" s="47">
        <v>2.7380952380952381</v>
      </c>
    </row>
    <row r="24" spans="1:10" x14ac:dyDescent="0.3">
      <c r="A24">
        <v>23</v>
      </c>
      <c r="B24" s="33" t="s">
        <v>141</v>
      </c>
      <c r="C24" s="34">
        <v>2.8412698412698414</v>
      </c>
      <c r="D24" t="s">
        <v>258</v>
      </c>
      <c r="G24" t="s">
        <v>258</v>
      </c>
      <c r="H24" s="47">
        <v>2.1428571428571428</v>
      </c>
      <c r="I24" s="47">
        <v>2.7857142857142856</v>
      </c>
      <c r="J24" s="47">
        <v>2.9761904761904763</v>
      </c>
    </row>
    <row r="25" spans="1:10" x14ac:dyDescent="0.3">
      <c r="A25">
        <v>24</v>
      </c>
      <c r="B25" s="33" t="s">
        <v>142</v>
      </c>
      <c r="C25" s="34">
        <v>2.7936507936507935</v>
      </c>
      <c r="D25" t="s">
        <v>258</v>
      </c>
      <c r="G25" t="s">
        <v>258</v>
      </c>
      <c r="H25" s="47">
        <v>2.3333333333333335</v>
      </c>
      <c r="I25" s="47">
        <v>2.7142857142857144</v>
      </c>
      <c r="J25" s="47">
        <v>2.8809523809523809</v>
      </c>
    </row>
    <row r="26" spans="1:10" x14ac:dyDescent="0.3">
      <c r="A26">
        <v>25</v>
      </c>
      <c r="B26" s="33" t="s">
        <v>88</v>
      </c>
      <c r="C26" s="34">
        <v>3.4285714285714284</v>
      </c>
      <c r="D26" t="s">
        <v>258</v>
      </c>
      <c r="G26" t="s">
        <v>258</v>
      </c>
      <c r="H26" s="47">
        <v>4.1428571428571432</v>
      </c>
      <c r="I26" s="47">
        <v>3.1428571428571428</v>
      </c>
      <c r="J26" s="47">
        <v>3.4047619047619047</v>
      </c>
    </row>
    <row r="27" spans="1:10" x14ac:dyDescent="0.3">
      <c r="A27">
        <v>26</v>
      </c>
      <c r="B27" s="33" t="s">
        <v>89</v>
      </c>
      <c r="C27" s="34">
        <v>3.0158730158730158</v>
      </c>
      <c r="D27" t="s">
        <v>258</v>
      </c>
      <c r="G27" t="s">
        <v>258</v>
      </c>
      <c r="H27" s="47">
        <v>2.7142857142857144</v>
      </c>
      <c r="I27" s="47">
        <v>2.5714285714285716</v>
      </c>
      <c r="J27" s="47">
        <v>3.2142857142857144</v>
      </c>
    </row>
    <row r="28" spans="1:10" x14ac:dyDescent="0.3">
      <c r="A28">
        <v>27</v>
      </c>
      <c r="B28" s="33" t="s">
        <v>90</v>
      </c>
      <c r="C28" s="34">
        <v>2.8571428571428572</v>
      </c>
      <c r="D28" t="s">
        <v>258</v>
      </c>
      <c r="G28" t="s">
        <v>258</v>
      </c>
      <c r="H28" s="47">
        <v>2.5714285714285716</v>
      </c>
      <c r="I28" s="47">
        <v>2.5</v>
      </c>
      <c r="J28" s="47">
        <v>3.0238095238095237</v>
      </c>
    </row>
    <row r="29" spans="1:10" x14ac:dyDescent="0.3">
      <c r="A29">
        <v>28</v>
      </c>
      <c r="B29" s="33" t="s">
        <v>143</v>
      </c>
      <c r="C29" s="34">
        <v>3.0317460317460316</v>
      </c>
      <c r="D29" t="s">
        <v>258</v>
      </c>
      <c r="G29" t="s">
        <v>258</v>
      </c>
      <c r="H29" s="47">
        <v>2.5714285714285716</v>
      </c>
      <c r="I29" s="47">
        <v>3</v>
      </c>
      <c r="J29" s="47">
        <v>3.1190476190476191</v>
      </c>
    </row>
    <row r="30" spans="1:10" x14ac:dyDescent="0.3">
      <c r="A30">
        <v>29</v>
      </c>
      <c r="B30" s="33" t="s">
        <v>92</v>
      </c>
      <c r="C30" s="34">
        <v>3.0793650793650795</v>
      </c>
      <c r="D30" t="s">
        <v>258</v>
      </c>
      <c r="G30" t="s">
        <v>258</v>
      </c>
      <c r="H30" s="47">
        <v>3.1428571428571428</v>
      </c>
      <c r="I30" s="47">
        <v>2.7857142857142856</v>
      </c>
      <c r="J30" s="47">
        <v>3.1666666666666665</v>
      </c>
    </row>
    <row r="40" spans="7:38" x14ac:dyDescent="0.3">
      <c r="G40" s="4"/>
      <c r="H40" s="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7:38" x14ac:dyDescent="0.3">
      <c r="G41" s="4"/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7:38" x14ac:dyDescent="0.3">
      <c r="G42" s="4"/>
      <c r="H42" s="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7:38" x14ac:dyDescent="0.3">
      <c r="G43" s="4"/>
      <c r="H43" s="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7:38" x14ac:dyDescent="0.3">
      <c r="G44" s="4"/>
      <c r="H44" s="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7:38" x14ac:dyDescent="0.3">
      <c r="G45" s="4"/>
      <c r="H45" s="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7:38" x14ac:dyDescent="0.3">
      <c r="G46" s="4"/>
      <c r="H46" s="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7:38" x14ac:dyDescent="0.3">
      <c r="G47" s="4"/>
      <c r="H47" s="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7:38" x14ac:dyDescent="0.3">
      <c r="G48" s="4"/>
      <c r="H48" s="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7:38" x14ac:dyDescent="0.3">
      <c r="G49" s="4"/>
      <c r="H49" s="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7:38" x14ac:dyDescent="0.3">
      <c r="G50" s="4"/>
      <c r="H50" s="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7:38" x14ac:dyDescent="0.3">
      <c r="G51" s="4"/>
      <c r="H51" s="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7:38" x14ac:dyDescent="0.3">
      <c r="G52" s="4"/>
      <c r="H52" s="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7:38" x14ac:dyDescent="0.3">
      <c r="G53" s="4"/>
      <c r="H53" s="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7:38" x14ac:dyDescent="0.3">
      <c r="G54" s="4"/>
      <c r="H54" s="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7:38" x14ac:dyDescent="0.3">
      <c r="G55" s="4"/>
      <c r="H55" s="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7:38" x14ac:dyDescent="0.3">
      <c r="G56" s="4"/>
      <c r="H56" s="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7:38" x14ac:dyDescent="0.3">
      <c r="G57" s="4"/>
      <c r="H57" s="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7:38" x14ac:dyDescent="0.3">
      <c r="G58" s="4"/>
      <c r="H58" s="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7:38" x14ac:dyDescent="0.3">
      <c r="G59" s="4"/>
      <c r="H59" s="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7:38" x14ac:dyDescent="0.3">
      <c r="G60" s="4"/>
      <c r="H60" s="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7:38" x14ac:dyDescent="0.3">
      <c r="G61" s="4"/>
      <c r="H61" s="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7:38" x14ac:dyDescent="0.3">
      <c r="G62" s="4"/>
      <c r="H62" s="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7:38" x14ac:dyDescent="0.3">
      <c r="G63" s="4"/>
      <c r="H63" s="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7:38" x14ac:dyDescent="0.3">
      <c r="G64" s="4"/>
      <c r="H64" s="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7:47" x14ac:dyDescent="0.3">
      <c r="G65" s="4"/>
      <c r="H65" s="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7:47" x14ac:dyDescent="0.3">
      <c r="G66" s="4"/>
      <c r="H66" s="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7:47" x14ac:dyDescent="0.3">
      <c r="G67" s="4"/>
      <c r="H67" s="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7:47" x14ac:dyDescent="0.3">
      <c r="G68" s="4"/>
      <c r="H68" s="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7:47" x14ac:dyDescent="0.3">
      <c r="G69" s="4"/>
      <c r="H69" s="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7:47" x14ac:dyDescent="0.3">
      <c r="G70" s="4"/>
      <c r="H70" s="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7:47" x14ac:dyDescent="0.3">
      <c r="G71" s="4"/>
      <c r="H71" s="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7:47" x14ac:dyDescent="0.3">
      <c r="G72" s="4"/>
      <c r="H72" s="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7:47" x14ac:dyDescent="0.3">
      <c r="G73" s="4"/>
      <c r="H73" s="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7:47" x14ac:dyDescent="0.3">
      <c r="G74" s="4"/>
      <c r="H74" s="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7:47" x14ac:dyDescent="0.3">
      <c r="G75" s="4"/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7:47" x14ac:dyDescent="0.3">
      <c r="G76" s="4"/>
      <c r="H76" s="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7:47" x14ac:dyDescent="0.3">
      <c r="G77" s="4"/>
      <c r="H77" s="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7:47" x14ac:dyDescent="0.3">
      <c r="G78" s="4"/>
      <c r="H78" s="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7:47" x14ac:dyDescent="0.3">
      <c r="G79" s="4"/>
      <c r="H79" s="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7:47" x14ac:dyDescent="0.3">
      <c r="G80" s="4">
        <v>4</v>
      </c>
      <c r="H80" s="4">
        <v>4</v>
      </c>
      <c r="I80" s="4">
        <v>4</v>
      </c>
      <c r="J80" s="4">
        <v>4</v>
      </c>
      <c r="K80" s="4">
        <v>4</v>
      </c>
      <c r="L80" s="4">
        <v>4</v>
      </c>
      <c r="M80" s="4">
        <v>5</v>
      </c>
      <c r="N80" s="4">
        <v>4</v>
      </c>
      <c r="O80" s="4">
        <v>5</v>
      </c>
      <c r="P80" s="4">
        <v>4</v>
      </c>
      <c r="Q80" s="4">
        <v>4</v>
      </c>
      <c r="R80" s="4">
        <v>4</v>
      </c>
      <c r="S80" s="4">
        <v>4</v>
      </c>
      <c r="T80" s="4">
        <v>4</v>
      </c>
      <c r="U80" s="4">
        <v>5</v>
      </c>
      <c r="V80" s="4">
        <v>4</v>
      </c>
      <c r="W80" s="4">
        <v>4</v>
      </c>
      <c r="X80" s="4">
        <v>4</v>
      </c>
      <c r="Y80" s="4">
        <v>4</v>
      </c>
      <c r="Z80" s="4">
        <v>4</v>
      </c>
      <c r="AA80" s="4">
        <v>4</v>
      </c>
      <c r="AB80" s="4">
        <v>4</v>
      </c>
      <c r="AC80" s="4">
        <v>3</v>
      </c>
      <c r="AD80" s="4">
        <v>4</v>
      </c>
      <c r="AE80" s="4">
        <v>4</v>
      </c>
      <c r="AF80" s="4">
        <v>4</v>
      </c>
      <c r="AG80" s="4">
        <v>4</v>
      </c>
      <c r="AH80" s="4">
        <v>4</v>
      </c>
      <c r="AI80" s="4">
        <v>4</v>
      </c>
      <c r="AJ80" s="4">
        <v>4</v>
      </c>
      <c r="AK80" s="4">
        <v>4</v>
      </c>
      <c r="AL80" s="4">
        <v>4</v>
      </c>
      <c r="AM80" s="4">
        <v>4</v>
      </c>
      <c r="AN80" s="4">
        <v>4</v>
      </c>
      <c r="AO80" s="4">
        <v>4</v>
      </c>
      <c r="AP80" s="4">
        <v>4</v>
      </c>
      <c r="AQ80" s="4">
        <v>3</v>
      </c>
      <c r="AR80" s="4">
        <v>3</v>
      </c>
      <c r="AS80" s="4">
        <v>3</v>
      </c>
      <c r="AT80" s="4">
        <v>4</v>
      </c>
      <c r="AU80">
        <f>SUM(G80:AT80)</f>
        <v>159</v>
      </c>
    </row>
    <row r="81" spans="7:47" x14ac:dyDescent="0.3">
      <c r="G81" s="1">
        <v>4</v>
      </c>
      <c r="H81" s="1">
        <v>5</v>
      </c>
      <c r="I81" s="1">
        <v>4</v>
      </c>
      <c r="J81" s="1">
        <v>4</v>
      </c>
      <c r="K81" s="1">
        <v>4</v>
      </c>
      <c r="L81" s="1">
        <v>5</v>
      </c>
      <c r="M81" s="1">
        <v>4</v>
      </c>
      <c r="N81" s="1">
        <v>5</v>
      </c>
      <c r="O81" s="1">
        <v>5</v>
      </c>
      <c r="P81" s="1">
        <v>4</v>
      </c>
      <c r="Q81" s="1">
        <v>4</v>
      </c>
      <c r="R81" s="1">
        <v>4</v>
      </c>
      <c r="S81" s="1">
        <v>4</v>
      </c>
      <c r="T81" s="1">
        <v>4</v>
      </c>
      <c r="U81" s="1">
        <v>4</v>
      </c>
      <c r="V81" s="1">
        <v>4</v>
      </c>
      <c r="W81" s="1">
        <v>3</v>
      </c>
      <c r="X81" s="1">
        <v>4</v>
      </c>
      <c r="Y81" s="1">
        <v>4</v>
      </c>
      <c r="Z81" s="1">
        <v>4</v>
      </c>
      <c r="AA81" s="1">
        <v>4</v>
      </c>
      <c r="AB81" s="1">
        <v>4</v>
      </c>
      <c r="AC81" s="1">
        <v>4</v>
      </c>
      <c r="AD81" s="1">
        <v>4</v>
      </c>
      <c r="AE81" s="1">
        <v>4</v>
      </c>
      <c r="AF81" s="1">
        <v>5</v>
      </c>
      <c r="AG81" s="1">
        <v>3</v>
      </c>
      <c r="AH81" s="1">
        <v>4</v>
      </c>
      <c r="AI81" s="1">
        <v>4</v>
      </c>
      <c r="AJ81" s="1">
        <v>4</v>
      </c>
      <c r="AK81" s="1">
        <v>4</v>
      </c>
      <c r="AL81" s="1">
        <v>4</v>
      </c>
      <c r="AM81" s="1">
        <v>4</v>
      </c>
      <c r="AN81" s="1">
        <v>4</v>
      </c>
      <c r="AO81" s="1">
        <v>4</v>
      </c>
      <c r="AP81" s="1">
        <v>4</v>
      </c>
      <c r="AQ81" s="1">
        <v>3</v>
      </c>
      <c r="AR81" s="1">
        <v>4</v>
      </c>
      <c r="AS81" s="1">
        <v>3</v>
      </c>
      <c r="AT81" s="1">
        <v>4</v>
      </c>
      <c r="AU81">
        <f t="shared" ref="AU81:AU111" si="0">SUM(G81:AT81)</f>
        <v>161</v>
      </c>
    </row>
    <row r="82" spans="7:47" x14ac:dyDescent="0.3">
      <c r="G82" s="4">
        <v>5</v>
      </c>
      <c r="H82" s="4">
        <v>5</v>
      </c>
      <c r="I82" s="4">
        <v>5</v>
      </c>
      <c r="J82" s="4">
        <v>5</v>
      </c>
      <c r="K82" s="4">
        <v>3</v>
      </c>
      <c r="L82" s="4">
        <v>5</v>
      </c>
      <c r="M82" s="4">
        <v>4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  <c r="S82" s="4">
        <v>4</v>
      </c>
      <c r="T82" s="4">
        <v>4</v>
      </c>
      <c r="U82" s="4">
        <v>4</v>
      </c>
      <c r="V82" s="4">
        <v>4</v>
      </c>
      <c r="W82" s="4">
        <v>4</v>
      </c>
      <c r="X82" s="4">
        <v>4</v>
      </c>
      <c r="Y82" s="4">
        <v>4</v>
      </c>
      <c r="Z82" s="4">
        <v>4</v>
      </c>
      <c r="AA82" s="4">
        <v>3</v>
      </c>
      <c r="AB82" s="4">
        <v>2</v>
      </c>
      <c r="AC82" s="4">
        <v>2</v>
      </c>
      <c r="AD82" s="4">
        <v>4</v>
      </c>
      <c r="AE82" s="4">
        <v>4</v>
      </c>
      <c r="AF82" s="4">
        <v>4</v>
      </c>
      <c r="AG82" s="4">
        <v>2</v>
      </c>
      <c r="AH82" s="4">
        <v>2</v>
      </c>
      <c r="AI82" s="4">
        <v>4</v>
      </c>
      <c r="AJ82" s="4">
        <v>4</v>
      </c>
      <c r="AK82" s="4">
        <v>4</v>
      </c>
      <c r="AL82" s="4">
        <v>4</v>
      </c>
      <c r="AM82" s="4">
        <v>4</v>
      </c>
      <c r="AN82" s="4">
        <v>4</v>
      </c>
      <c r="AO82" s="4">
        <v>4</v>
      </c>
      <c r="AP82" s="4">
        <v>4</v>
      </c>
      <c r="AQ82" s="4">
        <v>4</v>
      </c>
      <c r="AR82" s="4">
        <v>4</v>
      </c>
      <c r="AS82" s="4">
        <v>4</v>
      </c>
      <c r="AT82" s="4">
        <v>4</v>
      </c>
      <c r="AU82">
        <f t="shared" si="0"/>
        <v>155</v>
      </c>
    </row>
    <row r="83" spans="7:47" x14ac:dyDescent="0.3">
      <c r="G83" s="4">
        <v>5</v>
      </c>
      <c r="H83" s="4">
        <v>4</v>
      </c>
      <c r="I83" s="4">
        <v>4</v>
      </c>
      <c r="J83" s="4">
        <v>5</v>
      </c>
      <c r="K83" s="4">
        <v>4</v>
      </c>
      <c r="L83" s="4">
        <v>5</v>
      </c>
      <c r="M83" s="4">
        <v>5</v>
      </c>
      <c r="N83" s="4">
        <v>4</v>
      </c>
      <c r="O83" s="4">
        <v>5</v>
      </c>
      <c r="P83" s="4">
        <v>4</v>
      </c>
      <c r="Q83" s="4">
        <v>5</v>
      </c>
      <c r="R83" s="4">
        <v>5</v>
      </c>
      <c r="S83" s="4">
        <v>4</v>
      </c>
      <c r="T83" s="4">
        <v>5</v>
      </c>
      <c r="U83" s="4">
        <v>4</v>
      </c>
      <c r="V83" s="4">
        <v>5</v>
      </c>
      <c r="W83" s="4">
        <v>4</v>
      </c>
      <c r="X83" s="4">
        <v>5</v>
      </c>
      <c r="Y83" s="4">
        <v>5</v>
      </c>
      <c r="Z83" s="4">
        <v>5</v>
      </c>
      <c r="AA83" s="4">
        <v>5</v>
      </c>
      <c r="AB83" s="4">
        <v>5</v>
      </c>
      <c r="AC83" s="4">
        <v>5</v>
      </c>
      <c r="AD83" s="4">
        <v>4</v>
      </c>
      <c r="AE83" s="4">
        <v>5</v>
      </c>
      <c r="AF83" s="4">
        <v>5</v>
      </c>
      <c r="AG83" s="4">
        <v>5</v>
      </c>
      <c r="AH83" s="4">
        <v>5</v>
      </c>
      <c r="AI83" s="4">
        <v>5</v>
      </c>
      <c r="AJ83" s="4">
        <v>5</v>
      </c>
      <c r="AK83" s="4">
        <v>5</v>
      </c>
      <c r="AL83" s="4">
        <v>5</v>
      </c>
      <c r="AM83" s="4">
        <v>5</v>
      </c>
      <c r="AN83" s="4">
        <v>5</v>
      </c>
      <c r="AO83" s="4">
        <v>5</v>
      </c>
      <c r="AP83" s="4">
        <v>5</v>
      </c>
      <c r="AQ83" s="4">
        <v>5</v>
      </c>
      <c r="AR83" s="4">
        <v>5</v>
      </c>
      <c r="AS83" s="4">
        <v>5</v>
      </c>
      <c r="AT83" s="4">
        <v>5</v>
      </c>
      <c r="AU83">
        <f t="shared" si="0"/>
        <v>191</v>
      </c>
    </row>
    <row r="84" spans="7:47" x14ac:dyDescent="0.3">
      <c r="G84" s="4">
        <v>5</v>
      </c>
      <c r="H84" s="4">
        <v>4</v>
      </c>
      <c r="I84" s="4">
        <v>4</v>
      </c>
      <c r="J84" s="4">
        <v>4</v>
      </c>
      <c r="K84" s="4">
        <v>4</v>
      </c>
      <c r="L84" s="4">
        <v>4</v>
      </c>
      <c r="M84" s="4">
        <v>5</v>
      </c>
      <c r="N84" s="4">
        <v>4</v>
      </c>
      <c r="O84" s="4">
        <v>4</v>
      </c>
      <c r="P84" s="4">
        <v>4</v>
      </c>
      <c r="Q84" s="4">
        <v>4</v>
      </c>
      <c r="R84" s="4">
        <v>5</v>
      </c>
      <c r="S84" s="4">
        <v>4</v>
      </c>
      <c r="T84" s="4">
        <v>4</v>
      </c>
      <c r="U84" s="4">
        <v>5</v>
      </c>
      <c r="V84" s="4">
        <v>4</v>
      </c>
      <c r="W84" s="4">
        <v>4</v>
      </c>
      <c r="X84" s="4">
        <v>4</v>
      </c>
      <c r="Y84" s="4">
        <v>4</v>
      </c>
      <c r="Z84" s="4">
        <v>4</v>
      </c>
      <c r="AA84" s="4">
        <v>4</v>
      </c>
      <c r="AB84" s="4">
        <v>4</v>
      </c>
      <c r="AC84" s="4">
        <v>3</v>
      </c>
      <c r="AD84" s="4">
        <v>4</v>
      </c>
      <c r="AE84" s="4">
        <v>4</v>
      </c>
      <c r="AF84" s="4">
        <v>4</v>
      </c>
      <c r="AG84" s="4">
        <v>4</v>
      </c>
      <c r="AH84" s="4">
        <v>4</v>
      </c>
      <c r="AI84" s="4">
        <v>4</v>
      </c>
      <c r="AJ84" s="4">
        <v>4</v>
      </c>
      <c r="AK84" s="4">
        <v>4</v>
      </c>
      <c r="AL84" s="4">
        <v>4</v>
      </c>
      <c r="AM84" s="4">
        <v>4</v>
      </c>
      <c r="AN84" s="4">
        <v>5</v>
      </c>
      <c r="AO84" s="4">
        <v>4</v>
      </c>
      <c r="AP84" s="4">
        <v>4</v>
      </c>
      <c r="AQ84" s="4">
        <v>3</v>
      </c>
      <c r="AR84" s="4">
        <v>3</v>
      </c>
      <c r="AS84" s="4">
        <v>3</v>
      </c>
      <c r="AT84" s="4">
        <v>4</v>
      </c>
      <c r="AU84">
        <f t="shared" si="0"/>
        <v>161</v>
      </c>
    </row>
    <row r="85" spans="7:47" x14ac:dyDescent="0.3">
      <c r="G85" s="4">
        <v>5</v>
      </c>
      <c r="H85" s="4">
        <v>5</v>
      </c>
      <c r="I85" s="4">
        <v>5</v>
      </c>
      <c r="J85" s="4">
        <v>5</v>
      </c>
      <c r="K85" s="4">
        <v>4</v>
      </c>
      <c r="L85" s="4">
        <v>4</v>
      </c>
      <c r="M85" s="4">
        <v>5</v>
      </c>
      <c r="N85" s="4">
        <v>5</v>
      </c>
      <c r="O85" s="4">
        <v>5</v>
      </c>
      <c r="P85" s="4">
        <v>5</v>
      </c>
      <c r="Q85" s="4">
        <v>4</v>
      </c>
      <c r="R85" s="4">
        <v>4</v>
      </c>
      <c r="S85" s="4">
        <v>4</v>
      </c>
      <c r="T85" s="4">
        <v>5</v>
      </c>
      <c r="U85" s="4">
        <v>5</v>
      </c>
      <c r="V85" s="4">
        <v>5</v>
      </c>
      <c r="W85" s="4">
        <v>4</v>
      </c>
      <c r="X85" s="4">
        <v>5</v>
      </c>
      <c r="Y85" s="4">
        <v>5</v>
      </c>
      <c r="Z85" s="4">
        <v>5</v>
      </c>
      <c r="AA85" s="4">
        <v>4</v>
      </c>
      <c r="AB85" s="4">
        <v>4</v>
      </c>
      <c r="AC85" s="4">
        <v>4</v>
      </c>
      <c r="AD85" s="4">
        <v>4</v>
      </c>
      <c r="AE85" s="4">
        <v>5</v>
      </c>
      <c r="AF85" s="4">
        <v>5</v>
      </c>
      <c r="AG85" s="4">
        <v>5</v>
      </c>
      <c r="AH85" s="4">
        <v>4</v>
      </c>
      <c r="AI85" s="4">
        <v>5</v>
      </c>
      <c r="AJ85" s="4">
        <v>4</v>
      </c>
      <c r="AK85" s="4">
        <v>4</v>
      </c>
      <c r="AL85" s="4">
        <v>5</v>
      </c>
      <c r="AM85" s="4">
        <v>4</v>
      </c>
      <c r="AN85" s="4">
        <v>5</v>
      </c>
      <c r="AO85" s="4">
        <v>5</v>
      </c>
      <c r="AP85" s="4">
        <v>5</v>
      </c>
      <c r="AQ85" s="4">
        <v>4</v>
      </c>
      <c r="AR85" s="4">
        <v>4</v>
      </c>
      <c r="AS85" s="4">
        <v>2</v>
      </c>
      <c r="AT85" s="4">
        <v>4</v>
      </c>
      <c r="AU85">
        <f t="shared" si="0"/>
        <v>180</v>
      </c>
    </row>
    <row r="86" spans="7:47" x14ac:dyDescent="0.3">
      <c r="G86" s="4">
        <v>4</v>
      </c>
      <c r="H86" s="4">
        <v>5</v>
      </c>
      <c r="I86" s="4">
        <v>4</v>
      </c>
      <c r="J86" s="4">
        <v>4</v>
      </c>
      <c r="K86" s="4">
        <v>2</v>
      </c>
      <c r="L86" s="4">
        <v>5</v>
      </c>
      <c r="M86" s="4">
        <v>4</v>
      </c>
      <c r="N86" s="4">
        <v>4</v>
      </c>
      <c r="O86" s="4">
        <v>4</v>
      </c>
      <c r="P86" s="4">
        <v>5</v>
      </c>
      <c r="Q86" s="4">
        <v>3</v>
      </c>
      <c r="R86" s="4">
        <v>5</v>
      </c>
      <c r="S86" s="4">
        <v>3</v>
      </c>
      <c r="T86" s="4">
        <v>4</v>
      </c>
      <c r="U86" s="4">
        <v>5</v>
      </c>
      <c r="V86" s="4">
        <v>5</v>
      </c>
      <c r="W86" s="4">
        <v>4</v>
      </c>
      <c r="X86" s="4">
        <v>4</v>
      </c>
      <c r="Y86" s="4">
        <v>4</v>
      </c>
      <c r="Z86" s="4">
        <v>3</v>
      </c>
      <c r="AA86" s="4">
        <v>4</v>
      </c>
      <c r="AB86" s="4">
        <v>3</v>
      </c>
      <c r="AC86" s="4">
        <v>5</v>
      </c>
      <c r="AD86" s="4">
        <v>4</v>
      </c>
      <c r="AE86" s="4">
        <v>3</v>
      </c>
      <c r="AF86" s="4">
        <v>5</v>
      </c>
      <c r="AG86" s="4">
        <v>4</v>
      </c>
      <c r="AH86" s="4">
        <v>5</v>
      </c>
      <c r="AI86" s="4">
        <v>4</v>
      </c>
      <c r="AJ86" s="4">
        <v>4</v>
      </c>
      <c r="AK86" s="4">
        <v>4</v>
      </c>
      <c r="AL86" s="4">
        <v>4</v>
      </c>
      <c r="AM86" s="4">
        <v>4</v>
      </c>
      <c r="AN86" s="4">
        <v>5</v>
      </c>
      <c r="AO86" s="4">
        <v>4</v>
      </c>
      <c r="AP86" s="4">
        <v>4</v>
      </c>
      <c r="AQ86" s="4">
        <v>3</v>
      </c>
      <c r="AR86" s="4">
        <v>4</v>
      </c>
      <c r="AS86" s="4">
        <v>2</v>
      </c>
      <c r="AT86" s="4">
        <v>5</v>
      </c>
      <c r="AU86">
        <f t="shared" si="0"/>
        <v>161</v>
      </c>
    </row>
    <row r="87" spans="7:47" x14ac:dyDescent="0.3">
      <c r="G87" s="4">
        <v>2</v>
      </c>
      <c r="H87" s="4">
        <v>3</v>
      </c>
      <c r="I87" s="4">
        <v>4</v>
      </c>
      <c r="J87" s="4">
        <v>4</v>
      </c>
      <c r="K87" s="4">
        <v>4</v>
      </c>
      <c r="L87" s="4">
        <v>4</v>
      </c>
      <c r="M87" s="4">
        <v>3</v>
      </c>
      <c r="N87" s="4">
        <v>4</v>
      </c>
      <c r="O87" s="4">
        <v>4</v>
      </c>
      <c r="P87" s="4">
        <v>4</v>
      </c>
      <c r="Q87" s="4">
        <v>3</v>
      </c>
      <c r="R87" s="4">
        <v>3</v>
      </c>
      <c r="S87" s="4">
        <v>2</v>
      </c>
      <c r="T87" s="4">
        <v>3</v>
      </c>
      <c r="U87" s="4">
        <v>4</v>
      </c>
      <c r="V87" s="4">
        <v>3</v>
      </c>
      <c r="W87" s="4">
        <v>4</v>
      </c>
      <c r="X87" s="4">
        <v>4</v>
      </c>
      <c r="Y87" s="4">
        <v>4</v>
      </c>
      <c r="Z87" s="4">
        <v>4</v>
      </c>
      <c r="AA87" s="4">
        <v>4</v>
      </c>
      <c r="AB87" s="4">
        <v>3</v>
      </c>
      <c r="AC87" s="4">
        <v>4</v>
      </c>
      <c r="AD87" s="4">
        <v>2</v>
      </c>
      <c r="AE87" s="4">
        <v>4</v>
      </c>
      <c r="AF87" s="4">
        <v>3</v>
      </c>
      <c r="AG87" s="4">
        <v>2</v>
      </c>
      <c r="AH87" s="4">
        <v>4</v>
      </c>
      <c r="AI87" s="4">
        <v>4</v>
      </c>
      <c r="AJ87" s="4">
        <v>4</v>
      </c>
      <c r="AK87" s="4">
        <v>4</v>
      </c>
      <c r="AL87" s="4">
        <v>4</v>
      </c>
      <c r="AM87" s="4">
        <v>4</v>
      </c>
      <c r="AN87" s="4">
        <v>4</v>
      </c>
      <c r="AO87" s="4">
        <v>4</v>
      </c>
      <c r="AP87" s="4">
        <v>4</v>
      </c>
      <c r="AQ87" s="4">
        <v>2</v>
      </c>
      <c r="AR87" s="4">
        <v>3</v>
      </c>
      <c r="AS87" s="4">
        <v>2</v>
      </c>
      <c r="AT87" s="4">
        <v>2</v>
      </c>
      <c r="AU87">
        <f t="shared" si="0"/>
        <v>137</v>
      </c>
    </row>
    <row r="88" spans="7:47" x14ac:dyDescent="0.3">
      <c r="G88" s="4">
        <v>4</v>
      </c>
      <c r="H88" s="4">
        <v>5</v>
      </c>
      <c r="I88" s="4">
        <v>4</v>
      </c>
      <c r="J88" s="4">
        <v>4</v>
      </c>
      <c r="K88" s="4">
        <v>4</v>
      </c>
      <c r="L88" s="4">
        <v>5</v>
      </c>
      <c r="M88" s="4">
        <v>4</v>
      </c>
      <c r="N88" s="4">
        <v>4</v>
      </c>
      <c r="O88" s="4">
        <v>5</v>
      </c>
      <c r="P88" s="4">
        <v>4</v>
      </c>
      <c r="Q88" s="4">
        <v>4</v>
      </c>
      <c r="R88" s="4">
        <v>4</v>
      </c>
      <c r="S88" s="4">
        <v>5</v>
      </c>
      <c r="T88" s="4">
        <v>4</v>
      </c>
      <c r="U88" s="4">
        <v>5</v>
      </c>
      <c r="V88" s="4">
        <v>4</v>
      </c>
      <c r="W88" s="4">
        <v>4</v>
      </c>
      <c r="X88" s="4">
        <v>5</v>
      </c>
      <c r="Y88" s="4">
        <v>4</v>
      </c>
      <c r="Z88" s="4">
        <v>5</v>
      </c>
      <c r="AA88" s="4">
        <v>4</v>
      </c>
      <c r="AB88" s="4">
        <v>4</v>
      </c>
      <c r="AC88" s="4">
        <v>4</v>
      </c>
      <c r="AD88" s="4">
        <v>4</v>
      </c>
      <c r="AE88" s="4">
        <v>4</v>
      </c>
      <c r="AF88" s="4">
        <v>4</v>
      </c>
      <c r="AG88" s="4">
        <v>4</v>
      </c>
      <c r="AH88" s="4">
        <v>5</v>
      </c>
      <c r="AI88" s="4">
        <v>5</v>
      </c>
      <c r="AJ88" s="4">
        <v>4</v>
      </c>
      <c r="AK88" s="4">
        <v>4</v>
      </c>
      <c r="AL88" s="4">
        <v>4</v>
      </c>
      <c r="AM88" s="4">
        <v>4</v>
      </c>
      <c r="AN88" s="4">
        <v>5</v>
      </c>
      <c r="AO88" s="4">
        <v>5</v>
      </c>
      <c r="AP88" s="4">
        <v>5</v>
      </c>
      <c r="AQ88" s="4">
        <v>4</v>
      </c>
      <c r="AR88" s="4">
        <v>5</v>
      </c>
      <c r="AS88" s="4">
        <v>4</v>
      </c>
      <c r="AT88" s="4">
        <v>4</v>
      </c>
      <c r="AU88">
        <f t="shared" si="0"/>
        <v>173</v>
      </c>
    </row>
    <row r="89" spans="7:47" x14ac:dyDescent="0.3">
      <c r="G89" s="4">
        <v>4</v>
      </c>
      <c r="H89" s="4">
        <v>4</v>
      </c>
      <c r="I89" s="4">
        <v>4</v>
      </c>
      <c r="J89" s="4">
        <v>4</v>
      </c>
      <c r="K89" s="4">
        <v>4</v>
      </c>
      <c r="L89" s="4">
        <v>4</v>
      </c>
      <c r="M89" s="4">
        <v>4</v>
      </c>
      <c r="N89" s="4">
        <v>2</v>
      </c>
      <c r="O89" s="4">
        <v>4</v>
      </c>
      <c r="P89" s="4">
        <v>4</v>
      </c>
      <c r="Q89" s="4">
        <v>4</v>
      </c>
      <c r="R89" s="4">
        <v>4</v>
      </c>
      <c r="S89" s="4">
        <v>2</v>
      </c>
      <c r="T89" s="4">
        <v>2</v>
      </c>
      <c r="U89" s="4">
        <v>4</v>
      </c>
      <c r="V89" s="4">
        <v>4</v>
      </c>
      <c r="W89" s="4">
        <v>3</v>
      </c>
      <c r="X89" s="4">
        <v>4</v>
      </c>
      <c r="Y89" s="4">
        <v>3</v>
      </c>
      <c r="Z89" s="4">
        <v>4</v>
      </c>
      <c r="AA89" s="4">
        <v>2</v>
      </c>
      <c r="AB89" s="4">
        <v>4</v>
      </c>
      <c r="AC89" s="4">
        <v>4</v>
      </c>
      <c r="AD89" s="4">
        <v>3</v>
      </c>
      <c r="AE89" s="4">
        <v>4</v>
      </c>
      <c r="AF89" s="4">
        <v>4</v>
      </c>
      <c r="AG89" s="4">
        <v>4</v>
      </c>
      <c r="AH89" s="4">
        <v>4</v>
      </c>
      <c r="AI89" s="4">
        <v>3</v>
      </c>
      <c r="AJ89" s="4">
        <v>4</v>
      </c>
      <c r="AK89" s="4">
        <v>3</v>
      </c>
      <c r="AL89" s="4">
        <v>3</v>
      </c>
      <c r="AM89" s="4">
        <v>3</v>
      </c>
      <c r="AN89" s="4">
        <v>4</v>
      </c>
      <c r="AO89" s="4">
        <v>4</v>
      </c>
      <c r="AP89" s="4">
        <v>4</v>
      </c>
      <c r="AQ89" s="4">
        <v>2</v>
      </c>
      <c r="AR89" s="4">
        <v>3</v>
      </c>
      <c r="AS89" s="4">
        <v>2</v>
      </c>
      <c r="AT89" s="4">
        <v>4</v>
      </c>
      <c r="AU89">
        <f t="shared" si="0"/>
        <v>140</v>
      </c>
    </row>
    <row r="90" spans="7:47" x14ac:dyDescent="0.3">
      <c r="G90" s="4">
        <v>4</v>
      </c>
      <c r="H90" s="4">
        <v>4</v>
      </c>
      <c r="I90" s="4">
        <v>4</v>
      </c>
      <c r="J90" s="4">
        <v>4</v>
      </c>
      <c r="K90" s="4">
        <v>2</v>
      </c>
      <c r="L90" s="4">
        <v>5</v>
      </c>
      <c r="M90" s="4">
        <v>4</v>
      </c>
      <c r="N90" s="4">
        <v>4</v>
      </c>
      <c r="O90" s="4">
        <v>4</v>
      </c>
      <c r="P90" s="4">
        <v>4</v>
      </c>
      <c r="Q90" s="4">
        <v>3</v>
      </c>
      <c r="R90" s="4">
        <v>3</v>
      </c>
      <c r="S90" s="4">
        <v>4</v>
      </c>
      <c r="T90" s="4">
        <v>5</v>
      </c>
      <c r="U90" s="4">
        <v>5</v>
      </c>
      <c r="V90" s="4">
        <v>4</v>
      </c>
      <c r="W90" s="4">
        <v>5</v>
      </c>
      <c r="X90" s="4">
        <v>5</v>
      </c>
      <c r="Y90" s="4">
        <v>4</v>
      </c>
      <c r="Z90" s="4">
        <v>4</v>
      </c>
      <c r="AA90" s="4">
        <v>3</v>
      </c>
      <c r="AB90" s="4">
        <v>3</v>
      </c>
      <c r="AC90" s="4">
        <v>2</v>
      </c>
      <c r="AD90" s="4">
        <v>2</v>
      </c>
      <c r="AE90" s="4">
        <v>4</v>
      </c>
      <c r="AF90" s="4">
        <v>4</v>
      </c>
      <c r="AG90" s="4">
        <v>3</v>
      </c>
      <c r="AH90" s="4">
        <v>5</v>
      </c>
      <c r="AI90" s="4">
        <v>4</v>
      </c>
      <c r="AJ90" s="4">
        <v>3</v>
      </c>
      <c r="AK90" s="4">
        <v>3</v>
      </c>
      <c r="AL90" s="4">
        <v>3</v>
      </c>
      <c r="AM90" s="4">
        <v>2</v>
      </c>
      <c r="AN90" s="4">
        <v>5</v>
      </c>
      <c r="AO90" s="4">
        <v>4</v>
      </c>
      <c r="AP90" s="4">
        <v>4</v>
      </c>
      <c r="AQ90" s="4">
        <v>2</v>
      </c>
      <c r="AR90" s="4">
        <v>2</v>
      </c>
      <c r="AS90" s="4">
        <v>2</v>
      </c>
      <c r="AT90" s="4">
        <v>5</v>
      </c>
      <c r="AU90">
        <f t="shared" si="0"/>
        <v>146</v>
      </c>
    </row>
    <row r="91" spans="7:47" x14ac:dyDescent="0.3">
      <c r="G91" s="4">
        <v>4</v>
      </c>
      <c r="H91" s="4">
        <v>4</v>
      </c>
      <c r="I91" s="4">
        <v>2</v>
      </c>
      <c r="J91" s="4">
        <v>4</v>
      </c>
      <c r="K91" s="4">
        <v>4</v>
      </c>
      <c r="L91" s="4">
        <v>4</v>
      </c>
      <c r="M91" s="4">
        <v>4</v>
      </c>
      <c r="N91" s="4">
        <v>4</v>
      </c>
      <c r="O91" s="4">
        <v>4</v>
      </c>
      <c r="P91" s="4">
        <v>4</v>
      </c>
      <c r="Q91" s="4">
        <v>4</v>
      </c>
      <c r="R91" s="4">
        <v>4</v>
      </c>
      <c r="S91" s="4">
        <v>4</v>
      </c>
      <c r="T91" s="4">
        <v>4</v>
      </c>
      <c r="U91" s="4">
        <v>4</v>
      </c>
      <c r="V91" s="4">
        <v>4</v>
      </c>
      <c r="W91" s="4">
        <v>4</v>
      </c>
      <c r="X91" s="4">
        <v>4</v>
      </c>
      <c r="Y91" s="4">
        <v>4</v>
      </c>
      <c r="Z91" s="4">
        <v>4</v>
      </c>
      <c r="AA91" s="4">
        <v>2</v>
      </c>
      <c r="AB91" s="4">
        <v>2</v>
      </c>
      <c r="AC91" s="4">
        <v>2</v>
      </c>
      <c r="AD91" s="4">
        <v>2</v>
      </c>
      <c r="AE91" s="4">
        <v>4</v>
      </c>
      <c r="AF91" s="4">
        <v>4</v>
      </c>
      <c r="AG91" s="4">
        <v>4</v>
      </c>
      <c r="AH91" s="4">
        <v>4</v>
      </c>
      <c r="AI91" s="4">
        <v>4</v>
      </c>
      <c r="AJ91" s="4">
        <v>4</v>
      </c>
      <c r="AK91" s="4">
        <v>4</v>
      </c>
      <c r="AL91" s="4">
        <v>4</v>
      </c>
      <c r="AM91" s="4">
        <v>2</v>
      </c>
      <c r="AN91" s="4">
        <v>4</v>
      </c>
      <c r="AO91" s="4">
        <v>4</v>
      </c>
      <c r="AP91" s="4">
        <v>4</v>
      </c>
      <c r="AQ91" s="4">
        <v>2</v>
      </c>
      <c r="AR91" s="4">
        <v>4</v>
      </c>
      <c r="AS91" s="4">
        <v>2</v>
      </c>
      <c r="AT91" s="4">
        <v>4</v>
      </c>
      <c r="AU91">
        <f t="shared" si="0"/>
        <v>144</v>
      </c>
    </row>
    <row r="92" spans="7:47" x14ac:dyDescent="0.3">
      <c r="G92" s="4">
        <v>4</v>
      </c>
      <c r="H92" s="4">
        <v>4</v>
      </c>
      <c r="I92" s="4">
        <v>4</v>
      </c>
      <c r="J92" s="4">
        <v>4</v>
      </c>
      <c r="K92" s="4">
        <v>4</v>
      </c>
      <c r="L92" s="4">
        <v>5</v>
      </c>
      <c r="M92" s="4">
        <v>4</v>
      </c>
      <c r="N92" s="4">
        <v>4</v>
      </c>
      <c r="O92" s="4">
        <v>4</v>
      </c>
      <c r="P92" s="4">
        <v>4</v>
      </c>
      <c r="Q92" s="4">
        <v>3</v>
      </c>
      <c r="R92" s="4">
        <v>4</v>
      </c>
      <c r="S92" s="4">
        <v>4</v>
      </c>
      <c r="T92" s="4">
        <v>4</v>
      </c>
      <c r="U92" s="4">
        <v>5</v>
      </c>
      <c r="V92" s="4">
        <v>4</v>
      </c>
      <c r="W92" s="4">
        <v>4</v>
      </c>
      <c r="X92" s="4">
        <v>5</v>
      </c>
      <c r="Y92" s="4">
        <v>4</v>
      </c>
      <c r="Z92" s="4">
        <v>3</v>
      </c>
      <c r="AA92" s="4">
        <v>2</v>
      </c>
      <c r="AB92" s="4">
        <v>3</v>
      </c>
      <c r="AC92" s="4">
        <v>3</v>
      </c>
      <c r="AD92" s="4">
        <v>4</v>
      </c>
      <c r="AE92" s="4">
        <v>4</v>
      </c>
      <c r="AF92" s="4">
        <v>4</v>
      </c>
      <c r="AG92" s="4">
        <v>3</v>
      </c>
      <c r="AH92" s="4">
        <v>4</v>
      </c>
      <c r="AI92" s="4">
        <v>3</v>
      </c>
      <c r="AJ92" s="4">
        <v>4</v>
      </c>
      <c r="AK92" s="4">
        <v>4</v>
      </c>
      <c r="AL92" s="4">
        <v>4</v>
      </c>
      <c r="AM92" s="4">
        <v>3</v>
      </c>
      <c r="AN92" s="4">
        <v>4</v>
      </c>
      <c r="AO92" s="4">
        <v>4</v>
      </c>
      <c r="AP92" s="4">
        <v>4</v>
      </c>
      <c r="AQ92" s="4">
        <v>3</v>
      </c>
      <c r="AR92" s="4">
        <v>4</v>
      </c>
      <c r="AS92" s="4">
        <v>3</v>
      </c>
      <c r="AT92" s="4">
        <v>4</v>
      </c>
      <c r="AU92">
        <f t="shared" si="0"/>
        <v>152</v>
      </c>
    </row>
    <row r="93" spans="7:47" x14ac:dyDescent="0.3">
      <c r="G93" s="4">
        <v>4</v>
      </c>
      <c r="H93" s="4">
        <v>4</v>
      </c>
      <c r="I93" s="4">
        <v>4</v>
      </c>
      <c r="J93" s="4">
        <v>4</v>
      </c>
      <c r="K93" s="4">
        <v>4</v>
      </c>
      <c r="L93" s="4">
        <v>4</v>
      </c>
      <c r="M93" s="4">
        <v>4</v>
      </c>
      <c r="N93" s="4">
        <v>4</v>
      </c>
      <c r="O93" s="4">
        <v>4</v>
      </c>
      <c r="P93" s="4">
        <v>4</v>
      </c>
      <c r="Q93" s="4">
        <v>3</v>
      </c>
      <c r="R93" s="4">
        <v>4</v>
      </c>
      <c r="S93" s="4">
        <v>2</v>
      </c>
      <c r="T93" s="4">
        <v>4</v>
      </c>
      <c r="U93" s="4">
        <v>4</v>
      </c>
      <c r="V93" s="4">
        <v>4</v>
      </c>
      <c r="W93" s="4">
        <v>4</v>
      </c>
      <c r="X93" s="4">
        <v>4</v>
      </c>
      <c r="Y93" s="4">
        <v>4</v>
      </c>
      <c r="Z93" s="4">
        <v>4</v>
      </c>
      <c r="AA93" s="4">
        <v>3</v>
      </c>
      <c r="AB93" s="4">
        <v>3</v>
      </c>
      <c r="AC93" s="4">
        <v>3</v>
      </c>
      <c r="AD93" s="4">
        <v>2</v>
      </c>
      <c r="AE93" s="4">
        <v>4</v>
      </c>
      <c r="AF93" s="4">
        <v>2</v>
      </c>
      <c r="AG93" s="4">
        <v>2</v>
      </c>
      <c r="AH93" s="4">
        <v>3</v>
      </c>
      <c r="AI93" s="4">
        <v>4</v>
      </c>
      <c r="AJ93" s="4">
        <v>4</v>
      </c>
      <c r="AK93" s="4">
        <v>4</v>
      </c>
      <c r="AL93" s="4">
        <v>4</v>
      </c>
      <c r="AM93" s="4">
        <v>4</v>
      </c>
      <c r="AN93" s="4">
        <v>5</v>
      </c>
      <c r="AO93" s="4">
        <v>4</v>
      </c>
      <c r="AP93" s="4">
        <v>4</v>
      </c>
      <c r="AQ93" s="4">
        <v>3</v>
      </c>
      <c r="AR93" s="4">
        <v>4</v>
      </c>
      <c r="AS93" s="4">
        <v>3</v>
      </c>
      <c r="AT93" s="4">
        <v>4</v>
      </c>
      <c r="AU93">
        <f t="shared" si="0"/>
        <v>146</v>
      </c>
    </row>
    <row r="94" spans="7:47" x14ac:dyDescent="0.3">
      <c r="G94" s="4">
        <v>4</v>
      </c>
      <c r="H94" s="4">
        <v>4</v>
      </c>
      <c r="I94" s="4">
        <v>4</v>
      </c>
      <c r="J94" s="4">
        <v>4</v>
      </c>
      <c r="K94" s="4">
        <v>4</v>
      </c>
      <c r="L94" s="4">
        <v>5</v>
      </c>
      <c r="M94" s="4">
        <v>4</v>
      </c>
      <c r="N94" s="4">
        <v>4</v>
      </c>
      <c r="O94" s="4">
        <v>4</v>
      </c>
      <c r="P94" s="4">
        <v>4</v>
      </c>
      <c r="Q94" s="4">
        <v>3</v>
      </c>
      <c r="R94" s="4">
        <v>4</v>
      </c>
      <c r="S94" s="4">
        <v>3</v>
      </c>
      <c r="T94" s="4">
        <v>4</v>
      </c>
      <c r="U94" s="4">
        <v>4</v>
      </c>
      <c r="V94" s="4">
        <v>4</v>
      </c>
      <c r="W94" s="4">
        <v>4</v>
      </c>
      <c r="X94" s="4">
        <v>4</v>
      </c>
      <c r="Y94" s="4">
        <v>4</v>
      </c>
      <c r="Z94" s="4">
        <v>3</v>
      </c>
      <c r="AA94" s="4">
        <v>3</v>
      </c>
      <c r="AB94" s="4">
        <v>4</v>
      </c>
      <c r="AC94" s="4">
        <v>4</v>
      </c>
      <c r="AD94" s="4">
        <v>4</v>
      </c>
      <c r="AE94" s="4">
        <v>4</v>
      </c>
      <c r="AF94" s="4">
        <v>4</v>
      </c>
      <c r="AG94" s="4">
        <v>2</v>
      </c>
      <c r="AH94" s="4">
        <v>4</v>
      </c>
      <c r="AI94" s="4">
        <v>4</v>
      </c>
      <c r="AJ94" s="4">
        <v>4</v>
      </c>
      <c r="AK94" s="4">
        <v>4</v>
      </c>
      <c r="AL94" s="4">
        <v>5</v>
      </c>
      <c r="AM94" s="4">
        <v>5</v>
      </c>
      <c r="AN94" s="4">
        <v>5</v>
      </c>
      <c r="AO94" s="4">
        <v>4</v>
      </c>
      <c r="AP94" s="4">
        <v>4</v>
      </c>
      <c r="AQ94" s="4">
        <v>4</v>
      </c>
      <c r="AR94" s="4">
        <v>4</v>
      </c>
      <c r="AS94" s="4">
        <v>4</v>
      </c>
      <c r="AT94" s="4">
        <v>4</v>
      </c>
      <c r="AU94">
        <f t="shared" si="0"/>
        <v>158</v>
      </c>
    </row>
    <row r="95" spans="7:47" x14ac:dyDescent="0.3">
      <c r="G95" s="4">
        <v>4</v>
      </c>
      <c r="H95" s="4">
        <v>4</v>
      </c>
      <c r="I95" s="4">
        <v>4</v>
      </c>
      <c r="J95" s="4">
        <v>4</v>
      </c>
      <c r="K95" s="4">
        <v>2</v>
      </c>
      <c r="L95" s="4">
        <v>4</v>
      </c>
      <c r="M95" s="4">
        <v>4</v>
      </c>
      <c r="N95" s="4">
        <v>4</v>
      </c>
      <c r="O95" s="4">
        <v>4</v>
      </c>
      <c r="P95" s="4">
        <v>4</v>
      </c>
      <c r="Q95" s="4">
        <v>4</v>
      </c>
      <c r="R95" s="4">
        <v>4</v>
      </c>
      <c r="S95" s="4">
        <v>4</v>
      </c>
      <c r="T95" s="4">
        <v>4</v>
      </c>
      <c r="U95" s="4">
        <v>4</v>
      </c>
      <c r="V95" s="4">
        <v>4</v>
      </c>
      <c r="W95" s="4">
        <v>4</v>
      </c>
      <c r="X95" s="4">
        <v>4</v>
      </c>
      <c r="Y95" s="4">
        <v>4</v>
      </c>
      <c r="Z95" s="4">
        <v>4</v>
      </c>
      <c r="AA95" s="4">
        <v>4</v>
      </c>
      <c r="AB95" s="4">
        <v>4</v>
      </c>
      <c r="AC95" s="4">
        <v>4</v>
      </c>
      <c r="AD95" s="4">
        <v>4</v>
      </c>
      <c r="AE95" s="4">
        <v>4</v>
      </c>
      <c r="AF95" s="4">
        <v>4</v>
      </c>
      <c r="AG95" s="4">
        <v>3</v>
      </c>
      <c r="AH95" s="4">
        <v>4</v>
      </c>
      <c r="AI95" s="4">
        <v>4</v>
      </c>
      <c r="AJ95" s="4">
        <v>2</v>
      </c>
      <c r="AK95" s="4">
        <v>2</v>
      </c>
      <c r="AL95" s="4">
        <v>2</v>
      </c>
      <c r="AM95" s="4">
        <v>4</v>
      </c>
      <c r="AN95" s="4">
        <v>4</v>
      </c>
      <c r="AO95" s="4">
        <v>4</v>
      </c>
      <c r="AP95" s="4">
        <v>4</v>
      </c>
      <c r="AQ95" s="4">
        <v>2</v>
      </c>
      <c r="AR95" s="4">
        <v>4</v>
      </c>
      <c r="AS95" s="4">
        <v>4</v>
      </c>
      <c r="AT95" s="4">
        <v>4</v>
      </c>
      <c r="AU95">
        <f t="shared" si="0"/>
        <v>149</v>
      </c>
    </row>
    <row r="96" spans="7:47" x14ac:dyDescent="0.3">
      <c r="G96" s="4">
        <v>5</v>
      </c>
      <c r="H96" s="4">
        <v>5</v>
      </c>
      <c r="I96" s="4">
        <v>5</v>
      </c>
      <c r="J96" s="4">
        <v>4</v>
      </c>
      <c r="K96" s="4">
        <v>2</v>
      </c>
      <c r="L96" s="4">
        <v>5</v>
      </c>
      <c r="M96" s="4">
        <v>5</v>
      </c>
      <c r="N96" s="4">
        <v>4</v>
      </c>
      <c r="O96" s="4">
        <v>4</v>
      </c>
      <c r="P96" s="4">
        <v>4</v>
      </c>
      <c r="Q96" s="4">
        <v>4</v>
      </c>
      <c r="R96" s="4">
        <v>4</v>
      </c>
      <c r="S96" s="4">
        <v>4</v>
      </c>
      <c r="T96" s="4">
        <v>4</v>
      </c>
      <c r="U96" s="4">
        <v>4</v>
      </c>
      <c r="V96" s="4">
        <v>4</v>
      </c>
      <c r="W96" s="4">
        <v>4</v>
      </c>
      <c r="X96" s="4">
        <v>4</v>
      </c>
      <c r="Y96" s="4">
        <v>4</v>
      </c>
      <c r="Z96" s="4">
        <v>4</v>
      </c>
      <c r="AA96" s="4">
        <v>2</v>
      </c>
      <c r="AB96" s="4">
        <v>2</v>
      </c>
      <c r="AC96" s="4">
        <v>4</v>
      </c>
      <c r="AD96" s="4">
        <v>2</v>
      </c>
      <c r="AE96" s="4">
        <v>4</v>
      </c>
      <c r="AF96" s="4">
        <v>4</v>
      </c>
      <c r="AG96" s="4">
        <v>4</v>
      </c>
      <c r="AH96" s="4">
        <v>4</v>
      </c>
      <c r="AI96" s="4">
        <v>4</v>
      </c>
      <c r="AJ96" s="4">
        <v>4</v>
      </c>
      <c r="AK96" s="4">
        <v>4</v>
      </c>
      <c r="AL96" s="4">
        <v>4</v>
      </c>
      <c r="AM96" s="4">
        <v>4</v>
      </c>
      <c r="AN96" s="4">
        <v>4</v>
      </c>
      <c r="AO96" s="4">
        <v>5</v>
      </c>
      <c r="AP96" s="4">
        <v>5</v>
      </c>
      <c r="AQ96" s="4">
        <v>4</v>
      </c>
      <c r="AR96" s="4">
        <v>4</v>
      </c>
      <c r="AS96" s="4">
        <v>4</v>
      </c>
      <c r="AT96" s="4">
        <v>4</v>
      </c>
      <c r="AU96">
        <f t="shared" si="0"/>
        <v>159</v>
      </c>
    </row>
    <row r="97" spans="7:47" x14ac:dyDescent="0.3">
      <c r="G97" s="4">
        <v>4</v>
      </c>
      <c r="H97" s="4">
        <v>4</v>
      </c>
      <c r="I97" s="4">
        <v>4</v>
      </c>
      <c r="J97" s="4">
        <v>4</v>
      </c>
      <c r="K97" s="4">
        <v>4</v>
      </c>
      <c r="L97" s="4">
        <v>4</v>
      </c>
      <c r="M97" s="4">
        <v>4</v>
      </c>
      <c r="N97" s="4">
        <v>4</v>
      </c>
      <c r="O97" s="4">
        <v>4</v>
      </c>
      <c r="P97" s="4">
        <v>4</v>
      </c>
      <c r="Q97" s="4">
        <v>3</v>
      </c>
      <c r="R97" s="4">
        <v>4</v>
      </c>
      <c r="S97" s="4">
        <v>3</v>
      </c>
      <c r="T97" s="4">
        <v>4</v>
      </c>
      <c r="U97" s="4">
        <v>4</v>
      </c>
      <c r="V97" s="4">
        <v>4</v>
      </c>
      <c r="W97" s="4">
        <v>4</v>
      </c>
      <c r="X97" s="4">
        <v>4</v>
      </c>
      <c r="Y97" s="4">
        <v>4</v>
      </c>
      <c r="Z97" s="4">
        <v>3</v>
      </c>
      <c r="AA97" s="4">
        <v>2</v>
      </c>
      <c r="AB97" s="4">
        <v>2</v>
      </c>
      <c r="AC97" s="4">
        <v>2</v>
      </c>
      <c r="AD97" s="4">
        <v>4</v>
      </c>
      <c r="AE97" s="4">
        <v>4</v>
      </c>
      <c r="AF97" s="4">
        <v>2</v>
      </c>
      <c r="AG97" s="4">
        <v>4</v>
      </c>
      <c r="AH97" s="4">
        <v>4</v>
      </c>
      <c r="AI97" s="4">
        <v>4</v>
      </c>
      <c r="AJ97" s="4">
        <v>4</v>
      </c>
      <c r="AK97" s="4">
        <v>4</v>
      </c>
      <c r="AL97" s="4">
        <v>4</v>
      </c>
      <c r="AM97" s="4">
        <v>4</v>
      </c>
      <c r="AN97" s="4">
        <v>4</v>
      </c>
      <c r="AO97" s="4">
        <v>4</v>
      </c>
      <c r="AP97" s="4">
        <v>4</v>
      </c>
      <c r="AQ97" s="4">
        <v>3</v>
      </c>
      <c r="AR97" s="4">
        <v>4</v>
      </c>
      <c r="AS97" s="4">
        <v>5</v>
      </c>
      <c r="AT97" s="4">
        <v>4</v>
      </c>
      <c r="AU97">
        <f t="shared" si="0"/>
        <v>149</v>
      </c>
    </row>
    <row r="98" spans="7:47" x14ac:dyDescent="0.3">
      <c r="G98" s="4">
        <v>5</v>
      </c>
      <c r="H98" s="4">
        <v>5</v>
      </c>
      <c r="I98" s="4">
        <v>4</v>
      </c>
      <c r="J98" s="4">
        <v>5</v>
      </c>
      <c r="K98" s="4">
        <v>5</v>
      </c>
      <c r="L98" s="4">
        <v>5</v>
      </c>
      <c r="M98" s="4">
        <v>5</v>
      </c>
      <c r="N98" s="4">
        <v>4</v>
      </c>
      <c r="O98" s="4">
        <v>4</v>
      </c>
      <c r="P98" s="4">
        <v>5</v>
      </c>
      <c r="Q98" s="4">
        <v>4</v>
      </c>
      <c r="R98" s="4">
        <v>5</v>
      </c>
      <c r="S98" s="4">
        <v>5</v>
      </c>
      <c r="T98" s="4">
        <v>5</v>
      </c>
      <c r="U98" s="4">
        <v>5</v>
      </c>
      <c r="V98" s="4">
        <v>5</v>
      </c>
      <c r="W98" s="4">
        <v>4</v>
      </c>
      <c r="X98" s="4">
        <v>5</v>
      </c>
      <c r="Y98" s="4">
        <v>4</v>
      </c>
      <c r="Z98" s="4">
        <v>4</v>
      </c>
      <c r="AA98" s="4">
        <v>4</v>
      </c>
      <c r="AB98" s="4">
        <v>4</v>
      </c>
      <c r="AC98" s="4">
        <v>4</v>
      </c>
      <c r="AD98" s="4">
        <v>3</v>
      </c>
      <c r="AE98" s="4">
        <v>4</v>
      </c>
      <c r="AF98" s="4">
        <v>4</v>
      </c>
      <c r="AG98" s="4">
        <v>5</v>
      </c>
      <c r="AH98" s="4">
        <v>5</v>
      </c>
      <c r="AI98" s="4">
        <v>5</v>
      </c>
      <c r="AJ98" s="4">
        <v>4</v>
      </c>
      <c r="AK98" s="4">
        <v>4</v>
      </c>
      <c r="AL98" s="4">
        <v>4</v>
      </c>
      <c r="AM98" s="4">
        <v>4</v>
      </c>
      <c r="AN98" s="4">
        <v>5</v>
      </c>
      <c r="AO98" s="4">
        <v>5</v>
      </c>
      <c r="AP98" s="4">
        <v>5</v>
      </c>
      <c r="AQ98" s="4">
        <v>4</v>
      </c>
      <c r="AR98" s="4">
        <v>4</v>
      </c>
      <c r="AS98" s="4">
        <v>4</v>
      </c>
      <c r="AT98" s="4">
        <v>4</v>
      </c>
      <c r="AU98">
        <f t="shared" si="0"/>
        <v>178</v>
      </c>
    </row>
    <row r="99" spans="7:47" x14ac:dyDescent="0.3">
      <c r="G99" s="4">
        <v>4</v>
      </c>
      <c r="H99" s="4">
        <v>4</v>
      </c>
      <c r="I99" s="4">
        <v>4</v>
      </c>
      <c r="J99" s="4">
        <v>4</v>
      </c>
      <c r="K99" s="4">
        <v>2</v>
      </c>
      <c r="L99" s="4">
        <v>4</v>
      </c>
      <c r="M99" s="4">
        <v>4</v>
      </c>
      <c r="N99" s="4">
        <v>4</v>
      </c>
      <c r="O99" s="4">
        <v>4</v>
      </c>
      <c r="P99" s="4">
        <v>4</v>
      </c>
      <c r="Q99" s="4">
        <v>3</v>
      </c>
      <c r="R99" s="4">
        <v>3</v>
      </c>
      <c r="S99" s="4">
        <v>3</v>
      </c>
      <c r="T99" s="4">
        <v>4</v>
      </c>
      <c r="U99" s="4">
        <v>4</v>
      </c>
      <c r="V99" s="4">
        <v>4</v>
      </c>
      <c r="W99" s="4">
        <v>4</v>
      </c>
      <c r="X99" s="4">
        <v>5</v>
      </c>
      <c r="Y99" s="4">
        <v>3</v>
      </c>
      <c r="Z99" s="4">
        <v>4</v>
      </c>
      <c r="AA99" s="4">
        <v>4</v>
      </c>
      <c r="AB99" s="4">
        <v>4</v>
      </c>
      <c r="AC99" s="4">
        <v>2</v>
      </c>
      <c r="AD99" s="4">
        <v>2</v>
      </c>
      <c r="AE99" s="4">
        <v>4</v>
      </c>
      <c r="AF99" s="4">
        <v>4</v>
      </c>
      <c r="AG99" s="4">
        <v>4</v>
      </c>
      <c r="AH99" s="4">
        <v>4</v>
      </c>
      <c r="AI99" s="4">
        <v>4</v>
      </c>
      <c r="AJ99" s="4">
        <v>3</v>
      </c>
      <c r="AK99" s="4">
        <v>3</v>
      </c>
      <c r="AL99" s="4">
        <v>3</v>
      </c>
      <c r="AM99" s="4">
        <v>3</v>
      </c>
      <c r="AN99" s="4">
        <v>4</v>
      </c>
      <c r="AO99" s="4">
        <v>4</v>
      </c>
      <c r="AP99" s="4">
        <v>4</v>
      </c>
      <c r="AQ99" s="4">
        <v>2</v>
      </c>
      <c r="AR99" s="4">
        <v>4</v>
      </c>
      <c r="AS99" s="4">
        <v>2</v>
      </c>
      <c r="AT99" s="4">
        <v>3</v>
      </c>
      <c r="AU99">
        <f t="shared" si="0"/>
        <v>142</v>
      </c>
    </row>
    <row r="100" spans="7:47" x14ac:dyDescent="0.3">
      <c r="G100" s="4">
        <v>5</v>
      </c>
      <c r="H100" s="4">
        <v>5</v>
      </c>
      <c r="I100" s="4">
        <v>5</v>
      </c>
      <c r="J100" s="4">
        <v>5</v>
      </c>
      <c r="K100" s="4">
        <v>4</v>
      </c>
      <c r="L100" s="4">
        <v>5</v>
      </c>
      <c r="M100" s="4">
        <v>5</v>
      </c>
      <c r="N100" s="4">
        <v>5</v>
      </c>
      <c r="O100" s="4">
        <v>5</v>
      </c>
      <c r="P100" s="4">
        <v>5</v>
      </c>
      <c r="Q100" s="4">
        <v>5</v>
      </c>
      <c r="R100" s="4">
        <v>5</v>
      </c>
      <c r="S100" s="4">
        <v>5</v>
      </c>
      <c r="T100" s="4">
        <v>5</v>
      </c>
      <c r="U100" s="4">
        <v>5</v>
      </c>
      <c r="V100" s="4">
        <v>5</v>
      </c>
      <c r="W100" s="4">
        <v>5</v>
      </c>
      <c r="X100" s="4">
        <v>5</v>
      </c>
      <c r="Y100" s="4">
        <v>4</v>
      </c>
      <c r="Z100" s="4">
        <v>4</v>
      </c>
      <c r="AA100" s="4">
        <v>4</v>
      </c>
      <c r="AB100" s="4">
        <v>3</v>
      </c>
      <c r="AC100" s="4">
        <v>3</v>
      </c>
      <c r="AD100" s="4">
        <v>4</v>
      </c>
      <c r="AE100" s="4">
        <v>4</v>
      </c>
      <c r="AF100" s="4">
        <v>4</v>
      </c>
      <c r="AG100" s="4">
        <v>1</v>
      </c>
      <c r="AH100" s="4">
        <v>5</v>
      </c>
      <c r="AI100" s="4">
        <v>5</v>
      </c>
      <c r="AJ100" s="4">
        <v>5</v>
      </c>
      <c r="AK100" s="4">
        <v>5</v>
      </c>
      <c r="AL100" s="4">
        <v>5</v>
      </c>
      <c r="AM100" s="4">
        <v>5</v>
      </c>
      <c r="AN100" s="4">
        <v>5</v>
      </c>
      <c r="AO100" s="4">
        <v>5</v>
      </c>
      <c r="AP100" s="4">
        <v>5</v>
      </c>
      <c r="AQ100" s="4">
        <v>3</v>
      </c>
      <c r="AR100" s="4">
        <v>4</v>
      </c>
      <c r="AS100" s="4">
        <v>4</v>
      </c>
      <c r="AT100" s="4">
        <v>4</v>
      </c>
      <c r="AU100">
        <f t="shared" si="0"/>
        <v>180</v>
      </c>
    </row>
    <row r="101" spans="7:47" x14ac:dyDescent="0.3">
      <c r="G101" s="4">
        <v>4</v>
      </c>
      <c r="H101" s="4">
        <v>4</v>
      </c>
      <c r="I101" s="4">
        <v>4</v>
      </c>
      <c r="J101" s="4">
        <v>4</v>
      </c>
      <c r="K101" s="4">
        <v>4</v>
      </c>
      <c r="L101" s="4">
        <v>4</v>
      </c>
      <c r="M101" s="4">
        <v>4</v>
      </c>
      <c r="N101" s="4">
        <v>4</v>
      </c>
      <c r="O101" s="4">
        <v>4</v>
      </c>
      <c r="P101" s="4">
        <v>4</v>
      </c>
      <c r="Q101" s="4">
        <v>4</v>
      </c>
      <c r="R101" s="4">
        <v>4</v>
      </c>
      <c r="S101" s="4">
        <v>4</v>
      </c>
      <c r="T101" s="4">
        <v>4</v>
      </c>
      <c r="U101" s="4">
        <v>4</v>
      </c>
      <c r="V101" s="4">
        <v>4</v>
      </c>
      <c r="W101" s="4">
        <v>4</v>
      </c>
      <c r="X101" s="4">
        <v>4</v>
      </c>
      <c r="Y101" s="4">
        <v>4</v>
      </c>
      <c r="Z101" s="4">
        <v>4</v>
      </c>
      <c r="AA101" s="4">
        <v>2</v>
      </c>
      <c r="AB101" s="4">
        <v>2</v>
      </c>
      <c r="AC101" s="4">
        <v>2</v>
      </c>
      <c r="AD101" s="4">
        <v>2</v>
      </c>
      <c r="AE101" s="4">
        <v>4</v>
      </c>
      <c r="AF101" s="4">
        <v>4</v>
      </c>
      <c r="AG101" s="4">
        <v>2</v>
      </c>
      <c r="AH101" s="4">
        <v>4</v>
      </c>
      <c r="AI101" s="4">
        <v>3</v>
      </c>
      <c r="AJ101" s="4">
        <v>2</v>
      </c>
      <c r="AK101" s="4">
        <v>4</v>
      </c>
      <c r="AL101" s="4">
        <v>4</v>
      </c>
      <c r="AM101" s="4">
        <v>4</v>
      </c>
      <c r="AN101" s="4">
        <v>4</v>
      </c>
      <c r="AO101" s="4">
        <v>4</v>
      </c>
      <c r="AP101" s="4">
        <v>4</v>
      </c>
      <c r="AQ101" s="4">
        <v>2</v>
      </c>
      <c r="AR101" s="4">
        <v>2</v>
      </c>
      <c r="AS101" s="4">
        <v>2</v>
      </c>
      <c r="AT101" s="4">
        <v>2</v>
      </c>
      <c r="AU101">
        <f t="shared" si="0"/>
        <v>139</v>
      </c>
    </row>
    <row r="102" spans="7:47" x14ac:dyDescent="0.3">
      <c r="G102" s="4">
        <v>4</v>
      </c>
      <c r="H102" s="4">
        <v>4</v>
      </c>
      <c r="I102" s="4">
        <v>4</v>
      </c>
      <c r="J102" s="4">
        <v>4</v>
      </c>
      <c r="K102" s="4">
        <v>4</v>
      </c>
      <c r="L102" s="4">
        <v>4</v>
      </c>
      <c r="M102" s="4">
        <v>3</v>
      </c>
      <c r="N102" s="4">
        <v>2</v>
      </c>
      <c r="O102" s="4">
        <v>3</v>
      </c>
      <c r="P102" s="4">
        <v>4</v>
      </c>
      <c r="Q102" s="4">
        <v>3</v>
      </c>
      <c r="R102" s="4">
        <v>4</v>
      </c>
      <c r="S102" s="4">
        <v>3</v>
      </c>
      <c r="T102" s="4">
        <v>4</v>
      </c>
      <c r="U102" s="4">
        <v>4</v>
      </c>
      <c r="V102" s="4">
        <v>4</v>
      </c>
      <c r="W102" s="4">
        <v>4</v>
      </c>
      <c r="X102" s="4">
        <v>5</v>
      </c>
      <c r="Y102" s="4">
        <v>4</v>
      </c>
      <c r="Z102" s="4">
        <v>4</v>
      </c>
      <c r="AA102" s="4">
        <v>4</v>
      </c>
      <c r="AB102" s="4">
        <v>3</v>
      </c>
      <c r="AC102" s="4">
        <v>1</v>
      </c>
      <c r="AD102" s="4">
        <v>4</v>
      </c>
      <c r="AE102" s="4">
        <v>4</v>
      </c>
      <c r="AF102" s="4">
        <v>4</v>
      </c>
      <c r="AG102" s="4">
        <v>3</v>
      </c>
      <c r="AH102" s="4">
        <v>5</v>
      </c>
      <c r="AI102" s="4">
        <v>3</v>
      </c>
      <c r="AJ102" s="4">
        <v>3</v>
      </c>
      <c r="AK102" s="4">
        <v>3</v>
      </c>
      <c r="AL102" s="4">
        <v>4</v>
      </c>
      <c r="AM102" s="4">
        <v>3</v>
      </c>
      <c r="AN102" s="4">
        <v>5</v>
      </c>
      <c r="AO102" s="4">
        <v>4</v>
      </c>
      <c r="AP102" s="4">
        <v>5</v>
      </c>
      <c r="AQ102" s="4">
        <v>2</v>
      </c>
      <c r="AR102" s="4">
        <v>2</v>
      </c>
      <c r="AS102" s="4">
        <v>3</v>
      </c>
      <c r="AT102" s="4">
        <v>4</v>
      </c>
      <c r="AU102">
        <f t="shared" si="0"/>
        <v>144</v>
      </c>
    </row>
    <row r="103" spans="7:47" x14ac:dyDescent="0.3">
      <c r="G103" s="4">
        <v>4</v>
      </c>
      <c r="H103" s="4">
        <v>4</v>
      </c>
      <c r="I103" s="4">
        <v>4</v>
      </c>
      <c r="J103" s="4">
        <v>4</v>
      </c>
      <c r="K103" s="4">
        <v>2</v>
      </c>
      <c r="L103" s="4">
        <v>4</v>
      </c>
      <c r="M103" s="4">
        <v>4</v>
      </c>
      <c r="N103" s="4">
        <v>4</v>
      </c>
      <c r="O103" s="4">
        <v>4</v>
      </c>
      <c r="P103" s="4">
        <v>4</v>
      </c>
      <c r="Q103" s="4">
        <v>3</v>
      </c>
      <c r="R103" s="4">
        <v>4</v>
      </c>
      <c r="S103" s="4">
        <v>3</v>
      </c>
      <c r="T103" s="4">
        <v>4</v>
      </c>
      <c r="U103" s="4">
        <v>4</v>
      </c>
      <c r="V103" s="4">
        <v>4</v>
      </c>
      <c r="W103" s="4">
        <v>3</v>
      </c>
      <c r="X103" s="4">
        <v>4</v>
      </c>
      <c r="Y103" s="4">
        <v>3</v>
      </c>
      <c r="Z103" s="4">
        <v>4</v>
      </c>
      <c r="AA103" s="4">
        <v>3</v>
      </c>
      <c r="AB103" s="4">
        <v>2</v>
      </c>
      <c r="AC103" s="4">
        <v>3</v>
      </c>
      <c r="AD103" s="4">
        <v>3</v>
      </c>
      <c r="AE103" s="4">
        <v>3</v>
      </c>
      <c r="AF103" s="4">
        <v>4</v>
      </c>
      <c r="AG103" s="4">
        <v>3</v>
      </c>
      <c r="AH103" s="4">
        <v>4</v>
      </c>
      <c r="AI103" s="4">
        <v>3</v>
      </c>
      <c r="AJ103" s="4">
        <v>3</v>
      </c>
      <c r="AK103" s="4">
        <v>3</v>
      </c>
      <c r="AL103" s="4">
        <v>3</v>
      </c>
      <c r="AM103" s="4">
        <v>3</v>
      </c>
      <c r="AN103" s="4">
        <v>4</v>
      </c>
      <c r="AO103" s="4">
        <v>3</v>
      </c>
      <c r="AP103" s="4">
        <v>4</v>
      </c>
      <c r="AQ103" s="4">
        <v>2</v>
      </c>
      <c r="AR103" s="4">
        <v>3</v>
      </c>
      <c r="AS103" s="4">
        <v>3</v>
      </c>
      <c r="AT103" s="4">
        <v>3</v>
      </c>
      <c r="AU103">
        <f t="shared" si="0"/>
        <v>136</v>
      </c>
    </row>
    <row r="104" spans="7:47" x14ac:dyDescent="0.3">
      <c r="G104" s="4">
        <v>4</v>
      </c>
      <c r="H104" s="4">
        <v>4</v>
      </c>
      <c r="I104" s="4">
        <v>4</v>
      </c>
      <c r="J104" s="4">
        <v>4</v>
      </c>
      <c r="K104" s="4">
        <v>4</v>
      </c>
      <c r="L104" s="4">
        <v>4</v>
      </c>
      <c r="M104" s="4">
        <v>4</v>
      </c>
      <c r="N104" s="4">
        <v>4</v>
      </c>
      <c r="O104" s="4">
        <v>4</v>
      </c>
      <c r="P104" s="4">
        <v>4</v>
      </c>
      <c r="Q104" s="4">
        <v>4</v>
      </c>
      <c r="R104" s="4">
        <v>4</v>
      </c>
      <c r="S104" s="4">
        <v>3</v>
      </c>
      <c r="T104" s="4">
        <v>3</v>
      </c>
      <c r="U104" s="4">
        <v>4</v>
      </c>
      <c r="V104" s="4">
        <v>4</v>
      </c>
      <c r="W104" s="4">
        <v>4</v>
      </c>
      <c r="X104" s="4">
        <v>4</v>
      </c>
      <c r="Y104" s="4">
        <v>3</v>
      </c>
      <c r="Z104" s="4">
        <v>3</v>
      </c>
      <c r="AA104" s="4">
        <v>4</v>
      </c>
      <c r="AB104" s="4">
        <v>4</v>
      </c>
      <c r="AC104" s="4">
        <v>4</v>
      </c>
      <c r="AD104" s="4">
        <v>4</v>
      </c>
      <c r="AE104" s="4">
        <v>4</v>
      </c>
      <c r="AF104" s="4">
        <v>3</v>
      </c>
      <c r="AG104" s="4">
        <v>3</v>
      </c>
      <c r="AH104" s="4">
        <v>4</v>
      </c>
      <c r="AI104" s="4">
        <v>3</v>
      </c>
      <c r="AJ104" s="4">
        <v>4</v>
      </c>
      <c r="AK104" s="4">
        <v>4</v>
      </c>
      <c r="AL104" s="4">
        <v>4</v>
      </c>
      <c r="AM104" s="4">
        <v>4</v>
      </c>
      <c r="AN104" s="4">
        <v>4</v>
      </c>
      <c r="AO104" s="4">
        <v>4</v>
      </c>
      <c r="AP104" s="4">
        <v>3</v>
      </c>
      <c r="AQ104" s="4">
        <v>3</v>
      </c>
      <c r="AR104" s="4">
        <v>4</v>
      </c>
      <c r="AS104" s="4">
        <v>4</v>
      </c>
      <c r="AT104" s="4">
        <v>3</v>
      </c>
      <c r="AU104">
        <f t="shared" si="0"/>
        <v>150</v>
      </c>
    </row>
    <row r="105" spans="7:47" x14ac:dyDescent="0.3">
      <c r="G105" s="4">
        <v>4</v>
      </c>
      <c r="H105" s="4">
        <v>5</v>
      </c>
      <c r="I105" s="4">
        <v>4</v>
      </c>
      <c r="J105" s="4">
        <v>4</v>
      </c>
      <c r="K105" s="4">
        <v>4</v>
      </c>
      <c r="L105" s="4">
        <v>4</v>
      </c>
      <c r="M105" s="4">
        <v>4</v>
      </c>
      <c r="N105" s="4">
        <v>4</v>
      </c>
      <c r="O105" s="4">
        <v>4</v>
      </c>
      <c r="P105" s="4">
        <v>4</v>
      </c>
      <c r="Q105" s="4">
        <v>4</v>
      </c>
      <c r="R105" s="4">
        <v>5</v>
      </c>
      <c r="S105" s="4">
        <v>4</v>
      </c>
      <c r="T105" s="4">
        <v>4</v>
      </c>
      <c r="U105" s="4">
        <v>4</v>
      </c>
      <c r="V105" s="4">
        <v>4</v>
      </c>
      <c r="W105" s="4">
        <v>3</v>
      </c>
      <c r="X105" s="4">
        <v>4</v>
      </c>
      <c r="Y105" s="4">
        <v>4</v>
      </c>
      <c r="Z105" s="4">
        <v>4</v>
      </c>
      <c r="AA105" s="4">
        <v>3</v>
      </c>
      <c r="AB105" s="4">
        <v>3</v>
      </c>
      <c r="AC105" s="4">
        <v>4</v>
      </c>
      <c r="AD105" s="4">
        <v>4</v>
      </c>
      <c r="AE105" s="4">
        <v>4</v>
      </c>
      <c r="AF105" s="4">
        <v>4</v>
      </c>
      <c r="AG105" s="4">
        <v>3</v>
      </c>
      <c r="AH105" s="4">
        <v>4</v>
      </c>
      <c r="AI105" s="4">
        <v>4</v>
      </c>
      <c r="AJ105" s="4">
        <v>4</v>
      </c>
      <c r="AK105" s="4">
        <v>4</v>
      </c>
      <c r="AL105" s="4">
        <v>4</v>
      </c>
      <c r="AM105" s="4">
        <v>3</v>
      </c>
      <c r="AN105" s="4">
        <v>4</v>
      </c>
      <c r="AO105" s="4">
        <v>4</v>
      </c>
      <c r="AP105" s="4">
        <v>4</v>
      </c>
      <c r="AQ105" s="4">
        <v>3</v>
      </c>
      <c r="AR105" s="4">
        <v>4</v>
      </c>
      <c r="AS105" s="4">
        <v>4</v>
      </c>
      <c r="AT105" s="4">
        <v>4</v>
      </c>
      <c r="AU105">
        <f t="shared" si="0"/>
        <v>156</v>
      </c>
    </row>
    <row r="106" spans="7:47" x14ac:dyDescent="0.3">
      <c r="G106" s="4">
        <v>5</v>
      </c>
      <c r="H106" s="4">
        <v>5</v>
      </c>
      <c r="I106" s="4">
        <v>5</v>
      </c>
      <c r="J106" s="4">
        <v>3</v>
      </c>
      <c r="K106" s="4">
        <v>5</v>
      </c>
      <c r="L106" s="4">
        <v>5</v>
      </c>
      <c r="M106" s="4">
        <v>5</v>
      </c>
      <c r="N106" s="4">
        <v>5</v>
      </c>
      <c r="O106" s="4">
        <v>5</v>
      </c>
      <c r="P106" s="4">
        <v>5</v>
      </c>
      <c r="Q106" s="4">
        <v>5</v>
      </c>
      <c r="R106" s="4">
        <v>5</v>
      </c>
      <c r="S106" s="4">
        <v>5</v>
      </c>
      <c r="T106" s="4">
        <v>5</v>
      </c>
      <c r="U106" s="4">
        <v>5</v>
      </c>
      <c r="V106" s="4">
        <v>5</v>
      </c>
      <c r="W106" s="4">
        <v>5</v>
      </c>
      <c r="X106" s="4">
        <v>5</v>
      </c>
      <c r="Y106" s="4">
        <v>5</v>
      </c>
      <c r="Z106" s="4">
        <v>5</v>
      </c>
      <c r="AA106" s="4">
        <v>5</v>
      </c>
      <c r="AB106" s="4">
        <v>5</v>
      </c>
      <c r="AC106" s="4">
        <v>5</v>
      </c>
      <c r="AD106" s="4">
        <v>5</v>
      </c>
      <c r="AE106" s="4">
        <v>5</v>
      </c>
      <c r="AF106" s="4">
        <v>5</v>
      </c>
      <c r="AG106" s="4">
        <v>5</v>
      </c>
      <c r="AH106" s="4">
        <v>5</v>
      </c>
      <c r="AI106" s="4">
        <v>5</v>
      </c>
      <c r="AJ106" s="4">
        <v>5</v>
      </c>
      <c r="AK106" s="4">
        <v>5</v>
      </c>
      <c r="AL106" s="4">
        <v>5</v>
      </c>
      <c r="AM106" s="4">
        <v>5</v>
      </c>
      <c r="AN106" s="4">
        <v>5</v>
      </c>
      <c r="AO106" s="4">
        <v>5</v>
      </c>
      <c r="AP106" s="4">
        <v>5</v>
      </c>
      <c r="AQ106" s="4">
        <v>5</v>
      </c>
      <c r="AR106" s="4">
        <v>5</v>
      </c>
      <c r="AS106" s="4">
        <v>5</v>
      </c>
      <c r="AT106" s="4">
        <v>5</v>
      </c>
      <c r="AU106">
        <f t="shared" si="0"/>
        <v>198</v>
      </c>
    </row>
    <row r="107" spans="7:47" x14ac:dyDescent="0.3">
      <c r="G107" s="4">
        <v>4</v>
      </c>
      <c r="H107" s="4">
        <v>4</v>
      </c>
      <c r="I107" s="4">
        <v>4</v>
      </c>
      <c r="J107" s="4">
        <v>4</v>
      </c>
      <c r="K107" s="4">
        <v>4</v>
      </c>
      <c r="L107" s="4">
        <v>4</v>
      </c>
      <c r="M107" s="4">
        <v>4</v>
      </c>
      <c r="N107" s="4">
        <v>4</v>
      </c>
      <c r="O107" s="4">
        <v>4</v>
      </c>
      <c r="P107" s="4">
        <v>4</v>
      </c>
      <c r="Q107" s="4">
        <v>4</v>
      </c>
      <c r="R107" s="4">
        <v>4</v>
      </c>
      <c r="S107" s="4">
        <v>4</v>
      </c>
      <c r="T107" s="4">
        <v>4</v>
      </c>
      <c r="U107" s="4">
        <v>4</v>
      </c>
      <c r="V107" s="4">
        <v>4</v>
      </c>
      <c r="W107" s="4">
        <v>4</v>
      </c>
      <c r="X107" s="4">
        <v>4</v>
      </c>
      <c r="Y107" s="4">
        <v>4</v>
      </c>
      <c r="Z107" s="4">
        <v>4</v>
      </c>
      <c r="AA107" s="4">
        <v>2</v>
      </c>
      <c r="AB107" s="4">
        <v>4</v>
      </c>
      <c r="AC107" s="4">
        <v>2</v>
      </c>
      <c r="AD107" s="4">
        <v>2</v>
      </c>
      <c r="AE107" s="4">
        <v>4</v>
      </c>
      <c r="AF107" s="4">
        <v>4</v>
      </c>
      <c r="AG107" s="4">
        <v>4</v>
      </c>
      <c r="AH107" s="4">
        <v>4</v>
      </c>
      <c r="AI107" s="4">
        <v>4</v>
      </c>
      <c r="AJ107" s="4">
        <v>4</v>
      </c>
      <c r="AK107" s="4">
        <v>4</v>
      </c>
      <c r="AL107" s="4">
        <v>4</v>
      </c>
      <c r="AM107" s="4">
        <v>4</v>
      </c>
      <c r="AN107" s="4">
        <v>4</v>
      </c>
      <c r="AO107" s="4">
        <v>4</v>
      </c>
      <c r="AP107" s="4">
        <v>4</v>
      </c>
      <c r="AQ107" s="4">
        <v>2</v>
      </c>
      <c r="AR107" s="4">
        <v>4</v>
      </c>
      <c r="AS107" s="4">
        <v>4</v>
      </c>
      <c r="AT107" s="4">
        <v>4</v>
      </c>
      <c r="AU107">
        <f t="shared" si="0"/>
        <v>152</v>
      </c>
    </row>
    <row r="108" spans="7:47" x14ac:dyDescent="0.3">
      <c r="G108" s="4">
        <v>5</v>
      </c>
      <c r="H108" s="4">
        <v>4</v>
      </c>
      <c r="I108" s="4">
        <v>4</v>
      </c>
      <c r="J108" s="4">
        <v>5</v>
      </c>
      <c r="K108" s="4">
        <v>5</v>
      </c>
      <c r="L108" s="4">
        <v>5</v>
      </c>
      <c r="M108" s="4">
        <v>4</v>
      </c>
      <c r="N108" s="4">
        <v>4</v>
      </c>
      <c r="O108" s="4">
        <v>5</v>
      </c>
      <c r="P108" s="4">
        <v>2</v>
      </c>
      <c r="Q108" s="4">
        <v>2</v>
      </c>
      <c r="R108" s="4">
        <v>4</v>
      </c>
      <c r="S108" s="4">
        <v>2</v>
      </c>
      <c r="T108" s="4">
        <v>5</v>
      </c>
      <c r="U108" s="4">
        <v>5</v>
      </c>
      <c r="V108" s="4">
        <v>5</v>
      </c>
      <c r="W108" s="4">
        <v>4</v>
      </c>
      <c r="X108" s="4">
        <v>2</v>
      </c>
      <c r="Y108" s="4">
        <v>5</v>
      </c>
      <c r="Z108" s="4">
        <v>4</v>
      </c>
      <c r="AA108" s="4">
        <v>5</v>
      </c>
      <c r="AB108" s="4">
        <v>5</v>
      </c>
      <c r="AC108" s="4">
        <v>4</v>
      </c>
      <c r="AD108" s="4">
        <v>5</v>
      </c>
      <c r="AE108" s="4">
        <v>4</v>
      </c>
      <c r="AF108" s="4">
        <v>5</v>
      </c>
      <c r="AG108" s="4">
        <v>5</v>
      </c>
      <c r="AH108" s="4">
        <v>5</v>
      </c>
      <c r="AI108" s="4">
        <v>4</v>
      </c>
      <c r="AJ108" s="4">
        <v>4</v>
      </c>
      <c r="AK108" s="4">
        <v>4</v>
      </c>
      <c r="AL108" s="4">
        <v>2</v>
      </c>
      <c r="AM108" s="4">
        <v>4</v>
      </c>
      <c r="AN108" s="4">
        <v>5</v>
      </c>
      <c r="AO108" s="4">
        <v>5</v>
      </c>
      <c r="AP108" s="4">
        <v>4</v>
      </c>
      <c r="AQ108" s="4">
        <v>2</v>
      </c>
      <c r="AR108" s="4">
        <v>5</v>
      </c>
      <c r="AS108" s="4">
        <v>4</v>
      </c>
      <c r="AT108" s="4">
        <v>5</v>
      </c>
      <c r="AU108">
        <f t="shared" si="0"/>
        <v>167</v>
      </c>
    </row>
    <row r="109" spans="7:47" x14ac:dyDescent="0.3">
      <c r="G109" s="4">
        <v>4</v>
      </c>
      <c r="H109" s="4">
        <v>4</v>
      </c>
      <c r="I109" s="4">
        <v>4</v>
      </c>
      <c r="J109" s="4">
        <v>4</v>
      </c>
      <c r="K109" s="4">
        <v>4</v>
      </c>
      <c r="L109" s="4">
        <v>4</v>
      </c>
      <c r="M109" s="4">
        <v>4</v>
      </c>
      <c r="N109" s="4">
        <v>4</v>
      </c>
      <c r="O109" s="4">
        <v>4</v>
      </c>
      <c r="P109" s="4">
        <v>4</v>
      </c>
      <c r="Q109" s="4">
        <v>4</v>
      </c>
      <c r="R109" s="4">
        <v>4</v>
      </c>
      <c r="S109" s="4">
        <v>4</v>
      </c>
      <c r="T109" s="4">
        <v>4</v>
      </c>
      <c r="U109" s="4">
        <v>4</v>
      </c>
      <c r="V109" s="4">
        <v>4</v>
      </c>
      <c r="W109" s="4">
        <v>4</v>
      </c>
      <c r="X109" s="4">
        <v>4</v>
      </c>
      <c r="Y109" s="4">
        <v>4</v>
      </c>
      <c r="Z109" s="4">
        <v>4</v>
      </c>
      <c r="AA109" s="4">
        <v>2</v>
      </c>
      <c r="AB109" s="4">
        <v>3</v>
      </c>
      <c r="AC109" s="4">
        <v>3</v>
      </c>
      <c r="AD109" s="4">
        <v>4</v>
      </c>
      <c r="AE109" s="4">
        <v>4</v>
      </c>
      <c r="AF109" s="4">
        <v>4</v>
      </c>
      <c r="AG109" s="4">
        <v>4</v>
      </c>
      <c r="AH109" s="4">
        <v>4</v>
      </c>
      <c r="AI109" s="4">
        <v>4</v>
      </c>
      <c r="AJ109" s="4">
        <v>4</v>
      </c>
      <c r="AK109" s="4">
        <v>4</v>
      </c>
      <c r="AL109" s="4">
        <v>4</v>
      </c>
      <c r="AM109" s="4">
        <v>4</v>
      </c>
      <c r="AN109" s="4">
        <v>4</v>
      </c>
      <c r="AO109" s="4">
        <v>4</v>
      </c>
      <c r="AP109" s="4">
        <v>4</v>
      </c>
      <c r="AQ109" s="4">
        <v>3</v>
      </c>
      <c r="AR109" s="4">
        <v>4</v>
      </c>
      <c r="AS109" s="4">
        <v>2</v>
      </c>
      <c r="AT109" s="4">
        <v>4</v>
      </c>
      <c r="AU109">
        <f t="shared" si="0"/>
        <v>153</v>
      </c>
    </row>
    <row r="110" spans="7:47" x14ac:dyDescent="0.3">
      <c r="G110" s="4">
        <v>5</v>
      </c>
      <c r="H110" s="4">
        <v>5</v>
      </c>
      <c r="I110" s="4">
        <v>5</v>
      </c>
      <c r="J110" s="4">
        <v>5</v>
      </c>
      <c r="K110" s="4">
        <v>5</v>
      </c>
      <c r="L110" s="4">
        <v>1</v>
      </c>
      <c r="M110" s="4">
        <v>5</v>
      </c>
      <c r="N110" s="4">
        <v>5</v>
      </c>
      <c r="O110" s="4">
        <v>5</v>
      </c>
      <c r="P110" s="4">
        <v>5</v>
      </c>
      <c r="Q110" s="4">
        <v>4</v>
      </c>
      <c r="R110" s="4">
        <v>5</v>
      </c>
      <c r="S110" s="4">
        <v>4</v>
      </c>
      <c r="T110" s="4">
        <v>4</v>
      </c>
      <c r="U110" s="4">
        <v>5</v>
      </c>
      <c r="V110" s="4">
        <v>4</v>
      </c>
      <c r="W110" s="4">
        <v>5</v>
      </c>
      <c r="X110" s="4">
        <v>5</v>
      </c>
      <c r="Y110" s="4">
        <v>5</v>
      </c>
      <c r="Z110" s="4">
        <v>5</v>
      </c>
      <c r="AA110" s="4">
        <v>5</v>
      </c>
      <c r="AB110" s="4">
        <v>3</v>
      </c>
      <c r="AC110" s="4">
        <v>4</v>
      </c>
      <c r="AD110" s="4">
        <v>4</v>
      </c>
      <c r="AE110" s="4">
        <v>5</v>
      </c>
      <c r="AF110" s="4">
        <v>5</v>
      </c>
      <c r="AG110" s="4">
        <v>3</v>
      </c>
      <c r="AH110" s="4">
        <v>5</v>
      </c>
      <c r="AI110" s="4">
        <v>5</v>
      </c>
      <c r="AJ110" s="4">
        <v>4</v>
      </c>
      <c r="AK110" s="4">
        <v>5</v>
      </c>
      <c r="AL110" s="4">
        <v>5</v>
      </c>
      <c r="AM110" s="4">
        <v>5</v>
      </c>
      <c r="AN110" s="4">
        <v>5</v>
      </c>
      <c r="AO110" s="4">
        <v>4</v>
      </c>
      <c r="AP110" s="4">
        <v>5</v>
      </c>
      <c r="AQ110" s="4">
        <v>3</v>
      </c>
      <c r="AR110" s="4">
        <v>3</v>
      </c>
      <c r="AS110" s="4">
        <v>3</v>
      </c>
      <c r="AT110" s="4">
        <v>5</v>
      </c>
      <c r="AU110">
        <f t="shared" si="0"/>
        <v>178</v>
      </c>
    </row>
    <row r="111" spans="7:47" x14ac:dyDescent="0.3">
      <c r="G111" s="4">
        <v>4</v>
      </c>
      <c r="H111" s="4">
        <v>4</v>
      </c>
      <c r="I111" s="4">
        <v>4</v>
      </c>
      <c r="J111" s="4">
        <v>4</v>
      </c>
      <c r="K111" s="4">
        <v>4</v>
      </c>
      <c r="L111" s="4">
        <v>4</v>
      </c>
      <c r="M111" s="4">
        <v>4</v>
      </c>
      <c r="N111" s="4">
        <v>4</v>
      </c>
      <c r="O111" s="4">
        <v>4</v>
      </c>
      <c r="P111" s="4">
        <v>4</v>
      </c>
      <c r="Q111" s="4">
        <v>4</v>
      </c>
      <c r="R111" s="4">
        <v>4</v>
      </c>
      <c r="S111" s="4">
        <v>4</v>
      </c>
      <c r="T111" s="4">
        <v>4</v>
      </c>
      <c r="U111" s="4">
        <v>4</v>
      </c>
      <c r="V111" s="4">
        <v>5</v>
      </c>
      <c r="W111" s="4">
        <v>4</v>
      </c>
      <c r="X111" s="4">
        <v>4</v>
      </c>
      <c r="Y111" s="4">
        <v>4</v>
      </c>
      <c r="Z111" s="4">
        <v>4</v>
      </c>
      <c r="AA111" s="4">
        <v>4</v>
      </c>
      <c r="AB111" s="4">
        <v>2</v>
      </c>
      <c r="AC111" s="4">
        <v>4</v>
      </c>
      <c r="AD111" s="4">
        <v>5</v>
      </c>
      <c r="AE111" s="4">
        <v>4</v>
      </c>
      <c r="AF111" s="4">
        <v>4</v>
      </c>
      <c r="AG111" s="4"/>
      <c r="AH111" s="4">
        <v>4</v>
      </c>
      <c r="AI111" s="4">
        <v>4</v>
      </c>
      <c r="AJ111" s="4">
        <v>4</v>
      </c>
      <c r="AK111" s="4">
        <v>4</v>
      </c>
      <c r="AL111" s="4">
        <v>4</v>
      </c>
      <c r="AM111" s="4">
        <v>4</v>
      </c>
      <c r="AN111" s="4">
        <v>4</v>
      </c>
      <c r="AO111" s="4">
        <v>4</v>
      </c>
      <c r="AP111" s="4">
        <v>4</v>
      </c>
      <c r="AQ111" s="4">
        <v>4</v>
      </c>
      <c r="AR111" s="4">
        <v>4</v>
      </c>
      <c r="AS111" s="4">
        <v>4</v>
      </c>
      <c r="AT111" s="4">
        <v>4</v>
      </c>
      <c r="AU111">
        <f t="shared" si="0"/>
        <v>156</v>
      </c>
    </row>
  </sheetData>
  <autoFilter ref="A1:E30">
    <sortState ref="A2:E30">
      <sortCondition ref="A1:A30"/>
    </sortState>
  </autoFilter>
  <sortState ref="A2:C16">
    <sortCondition ref="C2:C1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5"/>
  <sheetViews>
    <sheetView workbookViewId="0">
      <pane xSplit="2" ySplit="6" topLeftCell="Q13" activePane="bottomRight" state="frozen"/>
      <selection pane="topRight" activeCell="C1" sqref="C1"/>
      <selection pane="bottomLeft" activeCell="A7" sqref="A7"/>
      <selection pane="bottomRight" activeCell="AI30" sqref="AI30"/>
    </sheetView>
  </sheetViews>
  <sheetFormatPr defaultRowHeight="14.4" x14ac:dyDescent="0.3"/>
  <cols>
    <col min="2" max="2" width="37" customWidth="1"/>
    <col min="15" max="15" width="12.109375" customWidth="1"/>
    <col min="17" max="20" width="8.88671875" style="43"/>
    <col min="21" max="21" width="8.6640625" style="43" customWidth="1"/>
    <col min="22" max="23" width="8.88671875" style="43"/>
    <col min="24" max="24" width="9.5546875" bestFit="1" customWidth="1"/>
    <col min="25" max="26" width="9.5546875" customWidth="1"/>
    <col min="27" max="31" width="6" customWidth="1"/>
    <col min="32" max="32" width="9.109375" customWidth="1"/>
  </cols>
  <sheetData>
    <row r="1" spans="1:60" ht="15" thickBot="1" x14ac:dyDescent="0.35">
      <c r="B1" s="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7</v>
      </c>
      <c r="I1">
        <v>9</v>
      </c>
      <c r="J1">
        <v>12</v>
      </c>
      <c r="K1">
        <v>15</v>
      </c>
      <c r="L1">
        <v>16</v>
      </c>
      <c r="M1">
        <v>17</v>
      </c>
      <c r="N1">
        <v>18</v>
      </c>
      <c r="O1">
        <v>19</v>
      </c>
      <c r="P1">
        <v>13</v>
      </c>
      <c r="Q1" s="43">
        <v>10</v>
      </c>
      <c r="R1" s="43">
        <v>11</v>
      </c>
      <c r="S1" s="43">
        <v>6</v>
      </c>
      <c r="T1" s="43">
        <v>14</v>
      </c>
      <c r="U1" s="43">
        <v>20</v>
      </c>
      <c r="V1" s="43">
        <v>8</v>
      </c>
      <c r="W1" s="43">
        <v>21</v>
      </c>
    </row>
    <row r="2" spans="1:60" ht="27.6" thickBot="1" x14ac:dyDescent="0.35">
      <c r="B2" s="1" t="s">
        <v>1</v>
      </c>
      <c r="C2" t="s">
        <v>98</v>
      </c>
      <c r="D2">
        <v>0</v>
      </c>
      <c r="E2">
        <v>0</v>
      </c>
      <c r="F2" t="s">
        <v>103</v>
      </c>
      <c r="G2" t="s">
        <v>105</v>
      </c>
      <c r="H2">
        <v>0</v>
      </c>
      <c r="I2">
        <v>0</v>
      </c>
      <c r="J2">
        <v>0</v>
      </c>
      <c r="K2" t="s">
        <v>122</v>
      </c>
      <c r="L2" t="s">
        <v>124</v>
      </c>
      <c r="M2">
        <v>0</v>
      </c>
      <c r="N2">
        <v>0</v>
      </c>
      <c r="O2" s="39" t="s">
        <v>248</v>
      </c>
      <c r="P2">
        <v>0</v>
      </c>
      <c r="Q2" s="43" t="s">
        <v>110</v>
      </c>
      <c r="R2" s="43">
        <v>0</v>
      </c>
      <c r="S2" s="43" t="s">
        <v>107</v>
      </c>
      <c r="T2" s="43" t="s">
        <v>120</v>
      </c>
      <c r="U2" s="44" t="s">
        <v>194</v>
      </c>
      <c r="V2" s="43">
        <v>0</v>
      </c>
      <c r="W2" s="43">
        <v>0</v>
      </c>
      <c r="AG2" s="41"/>
    </row>
    <row r="3" spans="1:60" ht="15" thickBot="1" x14ac:dyDescent="0.35">
      <c r="B3" s="1" t="s">
        <v>4</v>
      </c>
      <c r="C3">
        <v>2</v>
      </c>
      <c r="D3">
        <v>2</v>
      </c>
      <c r="E3">
        <v>2</v>
      </c>
      <c r="F3">
        <v>3</v>
      </c>
      <c r="G3">
        <v>4</v>
      </c>
      <c r="H3">
        <v>3</v>
      </c>
      <c r="I3">
        <v>3</v>
      </c>
      <c r="J3">
        <v>3</v>
      </c>
      <c r="K3">
        <v>3</v>
      </c>
      <c r="L3">
        <v>3</v>
      </c>
      <c r="M3">
        <v>2</v>
      </c>
      <c r="N3">
        <v>1</v>
      </c>
      <c r="O3" s="39" t="s">
        <v>152</v>
      </c>
      <c r="P3">
        <v>2</v>
      </c>
      <c r="Q3" s="43">
        <v>2</v>
      </c>
      <c r="R3" s="43">
        <v>3</v>
      </c>
      <c r="S3" s="43">
        <v>2</v>
      </c>
      <c r="T3" s="43">
        <v>2</v>
      </c>
      <c r="U3" s="44" t="s">
        <v>145</v>
      </c>
      <c r="V3" s="43">
        <v>3</v>
      </c>
      <c r="W3" s="43">
        <v>3</v>
      </c>
    </row>
    <row r="4" spans="1:60" ht="27.6" thickBot="1" x14ac:dyDescent="0.35">
      <c r="B4" s="1" t="s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1</v>
      </c>
      <c r="O4" s="39" t="s">
        <v>195</v>
      </c>
      <c r="P4">
        <v>2</v>
      </c>
      <c r="Q4" s="43">
        <v>2</v>
      </c>
      <c r="R4" s="43">
        <v>3</v>
      </c>
      <c r="S4" s="43">
        <v>3</v>
      </c>
      <c r="T4" s="43">
        <v>2</v>
      </c>
      <c r="U4" s="44" t="s">
        <v>195</v>
      </c>
      <c r="V4" s="43">
        <v>1</v>
      </c>
      <c r="W4" s="43">
        <v>1</v>
      </c>
    </row>
    <row r="5" spans="1:60" ht="27.6" thickBot="1" x14ac:dyDescent="0.35">
      <c r="B5" s="1" t="s">
        <v>63</v>
      </c>
      <c r="C5">
        <v>2</v>
      </c>
      <c r="D5">
        <v>3</v>
      </c>
      <c r="E5">
        <v>2</v>
      </c>
      <c r="F5">
        <v>2</v>
      </c>
      <c r="G5">
        <v>4</v>
      </c>
      <c r="H5">
        <v>4</v>
      </c>
      <c r="I5">
        <v>4</v>
      </c>
      <c r="J5">
        <v>4</v>
      </c>
      <c r="K5">
        <v>4</v>
      </c>
      <c r="L5">
        <v>3</v>
      </c>
      <c r="M5">
        <v>3</v>
      </c>
      <c r="N5">
        <v>4</v>
      </c>
      <c r="O5" s="39" t="s">
        <v>171</v>
      </c>
      <c r="P5">
        <v>4</v>
      </c>
      <c r="Q5" s="43">
        <v>2</v>
      </c>
      <c r="R5" s="43">
        <v>3</v>
      </c>
      <c r="S5" s="43">
        <v>2</v>
      </c>
      <c r="T5" s="43">
        <v>3</v>
      </c>
      <c r="U5" s="44" t="s">
        <v>196</v>
      </c>
      <c r="V5" s="43">
        <v>4</v>
      </c>
      <c r="W5" s="43">
        <v>4</v>
      </c>
    </row>
    <row r="6" spans="1:60" ht="27.6" thickBot="1" x14ac:dyDescent="0.35">
      <c r="B6" s="1" t="s">
        <v>99</v>
      </c>
      <c r="C6" t="s">
        <v>100</v>
      </c>
      <c r="D6" t="s">
        <v>101</v>
      </c>
      <c r="E6" t="s">
        <v>102</v>
      </c>
      <c r="F6" t="s">
        <v>104</v>
      </c>
      <c r="G6" t="s">
        <v>106</v>
      </c>
      <c r="H6" t="s">
        <v>109</v>
      </c>
      <c r="I6" t="s">
        <v>101</v>
      </c>
      <c r="J6" t="s">
        <v>113</v>
      </c>
      <c r="K6" t="s">
        <v>123</v>
      </c>
      <c r="L6" t="s">
        <v>101</v>
      </c>
      <c r="M6" t="s">
        <v>119</v>
      </c>
      <c r="N6" t="s">
        <v>247</v>
      </c>
      <c r="O6" s="39" t="s">
        <v>249</v>
      </c>
      <c r="P6" t="s">
        <v>119</v>
      </c>
      <c r="Q6" s="43" t="s">
        <v>111</v>
      </c>
      <c r="R6" s="43" t="s">
        <v>112</v>
      </c>
      <c r="S6" s="43" t="s">
        <v>108</v>
      </c>
      <c r="T6" s="43" t="s">
        <v>121</v>
      </c>
      <c r="U6" s="44" t="s">
        <v>251</v>
      </c>
      <c r="V6" s="43">
        <v>0</v>
      </c>
      <c r="W6" s="43" t="s">
        <v>254</v>
      </c>
      <c r="X6" t="s">
        <v>256</v>
      </c>
      <c r="Y6" s="46" t="s">
        <v>255</v>
      </c>
      <c r="Z6" t="s">
        <v>260</v>
      </c>
      <c r="AA6">
        <v>1</v>
      </c>
      <c r="AB6">
        <v>2</v>
      </c>
      <c r="AC6">
        <v>3</v>
      </c>
      <c r="AD6">
        <v>4</v>
      </c>
      <c r="AE6">
        <v>5</v>
      </c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 t="s">
        <v>90</v>
      </c>
      <c r="BG6" s="7" t="s">
        <v>143</v>
      </c>
      <c r="BH6" s="7" t="s">
        <v>92</v>
      </c>
    </row>
    <row r="7" spans="1:60" ht="15" thickBot="1" x14ac:dyDescent="0.35">
      <c r="A7">
        <v>1</v>
      </c>
      <c r="B7" s="2" t="s">
        <v>64</v>
      </c>
      <c r="C7">
        <v>5</v>
      </c>
      <c r="D7">
        <v>4</v>
      </c>
      <c r="E7">
        <v>2</v>
      </c>
      <c r="F7">
        <v>4</v>
      </c>
      <c r="G7" s="5">
        <v>5</v>
      </c>
      <c r="H7">
        <v>4</v>
      </c>
      <c r="I7">
        <v>5</v>
      </c>
      <c r="J7">
        <v>4</v>
      </c>
      <c r="K7">
        <v>5</v>
      </c>
      <c r="L7">
        <v>5</v>
      </c>
      <c r="M7">
        <v>4</v>
      </c>
      <c r="N7">
        <v>4</v>
      </c>
      <c r="O7" s="40">
        <v>5</v>
      </c>
      <c r="P7">
        <v>4</v>
      </c>
      <c r="Q7" s="43">
        <v>4</v>
      </c>
      <c r="R7" s="43">
        <v>4</v>
      </c>
      <c r="S7" s="43">
        <v>4</v>
      </c>
      <c r="T7" s="43">
        <v>5</v>
      </c>
      <c r="U7" s="44">
        <v>5</v>
      </c>
      <c r="V7" s="43">
        <v>5</v>
      </c>
      <c r="W7" s="43">
        <v>5</v>
      </c>
      <c r="X7" s="6">
        <f t="shared" ref="X7:X35" si="0">AVERAGE(Q7:W7)</f>
        <v>4.5714285714285712</v>
      </c>
      <c r="Y7" s="6">
        <f>AVERAGE(C7:P7)</f>
        <v>4.2857142857142856</v>
      </c>
      <c r="Z7" s="6">
        <f>'lembaga olah'!BO6</f>
        <v>4.166666666666667</v>
      </c>
      <c r="AA7">
        <f>COUNTIF(C7:W7,1)</f>
        <v>0</v>
      </c>
      <c r="AB7">
        <f>COUNTIF(C7:W7,2)</f>
        <v>1</v>
      </c>
      <c r="AC7">
        <f>COUNTIF(C7:W7,3)</f>
        <v>0</v>
      </c>
      <c r="AD7">
        <f>COUNTIF(C7:W7,4)</f>
        <v>10</v>
      </c>
      <c r="AE7">
        <f>COUNTIF(C7:W7,5)</f>
        <v>10</v>
      </c>
      <c r="AF7" s="32" t="e">
        <f>X7-#REF!</f>
        <v>#REF!</v>
      </c>
    </row>
    <row r="8" spans="1:60" ht="15" thickBot="1" x14ac:dyDescent="0.35">
      <c r="A8">
        <v>2</v>
      </c>
      <c r="B8" s="3" t="s">
        <v>65</v>
      </c>
      <c r="C8">
        <v>3</v>
      </c>
      <c r="D8">
        <v>3</v>
      </c>
      <c r="E8">
        <v>4</v>
      </c>
      <c r="F8">
        <v>3</v>
      </c>
      <c r="G8" s="5">
        <v>5</v>
      </c>
      <c r="H8">
        <v>5</v>
      </c>
      <c r="I8">
        <v>3</v>
      </c>
      <c r="J8">
        <v>5</v>
      </c>
      <c r="K8">
        <v>5</v>
      </c>
      <c r="L8">
        <v>4</v>
      </c>
      <c r="M8">
        <v>5</v>
      </c>
      <c r="N8">
        <v>4</v>
      </c>
      <c r="O8" s="40">
        <v>5</v>
      </c>
      <c r="P8">
        <v>4</v>
      </c>
      <c r="Q8" s="43">
        <v>4</v>
      </c>
      <c r="R8" s="43">
        <v>4</v>
      </c>
      <c r="S8" s="43">
        <v>4</v>
      </c>
      <c r="T8" s="43">
        <v>5</v>
      </c>
      <c r="U8" s="45">
        <v>5</v>
      </c>
      <c r="V8" s="43">
        <v>5</v>
      </c>
      <c r="W8" s="43">
        <v>4</v>
      </c>
      <c r="X8" s="6">
        <f t="shared" si="0"/>
        <v>4.4285714285714288</v>
      </c>
      <c r="Y8" s="6">
        <f t="shared" ref="Y8:Y35" si="1">AVERAGE(C8:P8)</f>
        <v>4.1428571428571432</v>
      </c>
      <c r="Z8" s="6">
        <f>'lembaga olah'!BO7</f>
        <v>4.3095238095238093</v>
      </c>
      <c r="AA8">
        <f t="shared" ref="AA8:AA35" si="2">COUNTIF(C8:W8,1)</f>
        <v>0</v>
      </c>
      <c r="AB8">
        <f t="shared" ref="AB8:AB35" si="3">COUNTIF(C8:W8,2)</f>
        <v>0</v>
      </c>
      <c r="AC8">
        <f t="shared" ref="AC8:AC35" si="4">COUNTIF(C8:W8,3)</f>
        <v>4</v>
      </c>
      <c r="AD8">
        <f t="shared" ref="AD8:AD35" si="5">COUNTIF(C8:W8,4)</f>
        <v>8</v>
      </c>
      <c r="AE8">
        <f t="shared" ref="AE8:AE35" si="6">COUNTIF(C8:W8,5)</f>
        <v>9</v>
      </c>
      <c r="AF8" s="32" t="e">
        <f>X8-#REF!</f>
        <v>#REF!</v>
      </c>
    </row>
    <row r="9" spans="1:60" ht="15" thickBot="1" x14ac:dyDescent="0.35">
      <c r="A9">
        <v>3</v>
      </c>
      <c r="B9" s="3" t="s">
        <v>66</v>
      </c>
      <c r="C9">
        <v>4</v>
      </c>
      <c r="D9">
        <v>3</v>
      </c>
      <c r="E9">
        <v>4</v>
      </c>
      <c r="F9">
        <v>3</v>
      </c>
      <c r="G9" s="5">
        <v>5</v>
      </c>
      <c r="H9">
        <v>4</v>
      </c>
      <c r="I9">
        <v>4</v>
      </c>
      <c r="J9">
        <v>4</v>
      </c>
      <c r="K9">
        <v>4</v>
      </c>
      <c r="L9">
        <v>5</v>
      </c>
      <c r="M9">
        <v>3</v>
      </c>
      <c r="N9">
        <v>4</v>
      </c>
      <c r="O9" s="40">
        <v>5</v>
      </c>
      <c r="P9">
        <v>4</v>
      </c>
      <c r="Q9" s="43">
        <v>4</v>
      </c>
      <c r="R9" s="43">
        <v>4</v>
      </c>
      <c r="S9" s="43">
        <v>4</v>
      </c>
      <c r="T9" s="43">
        <v>4</v>
      </c>
      <c r="U9" s="45">
        <v>5</v>
      </c>
      <c r="V9" s="43">
        <v>5</v>
      </c>
      <c r="W9" s="43">
        <v>5</v>
      </c>
      <c r="X9" s="6">
        <f t="shared" si="0"/>
        <v>4.4285714285714288</v>
      </c>
      <c r="Y9" s="6">
        <f t="shared" si="1"/>
        <v>4</v>
      </c>
      <c r="Z9" s="6">
        <f>'lembaga olah'!BO8</f>
        <v>3.7857142857142856</v>
      </c>
      <c r="AA9">
        <f t="shared" si="2"/>
        <v>0</v>
      </c>
      <c r="AB9">
        <f t="shared" si="3"/>
        <v>0</v>
      </c>
      <c r="AC9">
        <f t="shared" si="4"/>
        <v>3</v>
      </c>
      <c r="AD9">
        <f t="shared" si="5"/>
        <v>12</v>
      </c>
      <c r="AE9">
        <f t="shared" si="6"/>
        <v>6</v>
      </c>
      <c r="AF9" s="32" t="e">
        <f>X9-#REF!</f>
        <v>#REF!</v>
      </c>
    </row>
    <row r="10" spans="1:60" ht="15" thickBot="1" x14ac:dyDescent="0.35">
      <c r="A10">
        <v>4</v>
      </c>
      <c r="B10" s="3" t="s">
        <v>67</v>
      </c>
      <c r="C10">
        <v>4</v>
      </c>
      <c r="D10">
        <v>3</v>
      </c>
      <c r="E10">
        <v>4</v>
      </c>
      <c r="F10">
        <v>3</v>
      </c>
      <c r="G10" s="5">
        <v>5</v>
      </c>
      <c r="H10">
        <v>4</v>
      </c>
      <c r="I10">
        <v>3</v>
      </c>
      <c r="J10">
        <v>4</v>
      </c>
      <c r="K10">
        <v>4</v>
      </c>
      <c r="L10">
        <v>5</v>
      </c>
      <c r="M10">
        <v>3</v>
      </c>
      <c r="N10">
        <v>2</v>
      </c>
      <c r="O10" s="40">
        <v>5</v>
      </c>
      <c r="P10">
        <v>4</v>
      </c>
      <c r="Q10" s="43">
        <v>4</v>
      </c>
      <c r="R10" s="43">
        <v>4</v>
      </c>
      <c r="S10" s="43">
        <v>5</v>
      </c>
      <c r="T10" s="43">
        <v>4</v>
      </c>
      <c r="U10" s="45">
        <v>5</v>
      </c>
      <c r="V10" s="43">
        <v>5</v>
      </c>
      <c r="W10" s="43">
        <v>5</v>
      </c>
      <c r="X10" s="6">
        <f t="shared" si="0"/>
        <v>4.5714285714285712</v>
      </c>
      <c r="Y10" s="6">
        <f t="shared" si="1"/>
        <v>3.7857142857142856</v>
      </c>
      <c r="Z10" s="6">
        <f>'lembaga olah'!BO9</f>
        <v>3.6190476190476191</v>
      </c>
      <c r="AA10">
        <f t="shared" si="2"/>
        <v>0</v>
      </c>
      <c r="AB10">
        <f t="shared" si="3"/>
        <v>1</v>
      </c>
      <c r="AC10">
        <f t="shared" si="4"/>
        <v>4</v>
      </c>
      <c r="AD10">
        <f t="shared" si="5"/>
        <v>9</v>
      </c>
      <c r="AE10">
        <f t="shared" si="6"/>
        <v>7</v>
      </c>
      <c r="AF10" s="32" t="e">
        <f>X10-#REF!</f>
        <v>#REF!</v>
      </c>
    </row>
    <row r="11" spans="1:60" ht="15" thickBot="1" x14ac:dyDescent="0.35">
      <c r="A11">
        <v>5</v>
      </c>
      <c r="B11" s="3" t="s">
        <v>68</v>
      </c>
      <c r="C11">
        <v>3</v>
      </c>
      <c r="D11">
        <v>3</v>
      </c>
      <c r="E11">
        <v>4</v>
      </c>
      <c r="F11">
        <v>3</v>
      </c>
      <c r="G11" s="5">
        <v>5</v>
      </c>
      <c r="H11">
        <v>3</v>
      </c>
      <c r="I11">
        <v>3</v>
      </c>
      <c r="J11">
        <v>4</v>
      </c>
      <c r="K11">
        <v>4</v>
      </c>
      <c r="L11">
        <v>3</v>
      </c>
      <c r="M11">
        <v>4</v>
      </c>
      <c r="N11">
        <v>3</v>
      </c>
      <c r="O11" s="40">
        <v>3</v>
      </c>
      <c r="P11">
        <v>4</v>
      </c>
      <c r="Q11" s="43">
        <v>4</v>
      </c>
      <c r="R11" s="43">
        <v>3</v>
      </c>
      <c r="S11" s="43">
        <v>4</v>
      </c>
      <c r="T11" s="43">
        <v>3</v>
      </c>
      <c r="U11" s="45">
        <v>5</v>
      </c>
      <c r="V11" s="43">
        <v>5</v>
      </c>
      <c r="W11" s="43">
        <v>5</v>
      </c>
      <c r="X11" s="6">
        <f t="shared" si="0"/>
        <v>4.1428571428571432</v>
      </c>
      <c r="Y11" s="6">
        <f t="shared" si="1"/>
        <v>3.5</v>
      </c>
      <c r="Z11" s="6">
        <f>'lembaga olah'!BO10</f>
        <v>3.5476190476190474</v>
      </c>
      <c r="AA11">
        <f t="shared" si="2"/>
        <v>0</v>
      </c>
      <c r="AB11">
        <f t="shared" si="3"/>
        <v>0</v>
      </c>
      <c r="AC11">
        <f t="shared" si="4"/>
        <v>10</v>
      </c>
      <c r="AD11">
        <f t="shared" si="5"/>
        <v>7</v>
      </c>
      <c r="AE11">
        <f t="shared" si="6"/>
        <v>4</v>
      </c>
      <c r="AF11" s="32" t="e">
        <f>X11-#REF!</f>
        <v>#REF!</v>
      </c>
    </row>
    <row r="12" spans="1:60" ht="15" thickBot="1" x14ac:dyDescent="0.35">
      <c r="A12">
        <v>6</v>
      </c>
      <c r="B12" s="3" t="s">
        <v>69</v>
      </c>
      <c r="C12">
        <v>3</v>
      </c>
      <c r="D12">
        <v>4</v>
      </c>
      <c r="E12">
        <v>4</v>
      </c>
      <c r="F12">
        <v>4</v>
      </c>
      <c r="G12" s="5">
        <v>5</v>
      </c>
      <c r="H12">
        <v>4</v>
      </c>
      <c r="I12">
        <v>3</v>
      </c>
      <c r="J12">
        <v>4</v>
      </c>
      <c r="K12">
        <v>3</v>
      </c>
      <c r="L12">
        <v>4</v>
      </c>
      <c r="M12">
        <v>3</v>
      </c>
      <c r="N12">
        <v>4</v>
      </c>
      <c r="O12" s="40">
        <v>5</v>
      </c>
      <c r="P12">
        <v>4</v>
      </c>
      <c r="Q12" s="43">
        <v>4</v>
      </c>
      <c r="R12" s="43">
        <v>4</v>
      </c>
      <c r="S12" s="43">
        <v>4</v>
      </c>
      <c r="T12" s="43">
        <v>4</v>
      </c>
      <c r="U12" s="45">
        <v>5</v>
      </c>
      <c r="V12" s="43">
        <v>5</v>
      </c>
      <c r="W12" s="43">
        <v>5</v>
      </c>
      <c r="X12" s="6">
        <f t="shared" si="0"/>
        <v>4.4285714285714288</v>
      </c>
      <c r="Y12" s="6">
        <f t="shared" si="1"/>
        <v>3.8571428571428572</v>
      </c>
      <c r="Z12" s="6">
        <f>'lembaga olah'!BO11</f>
        <v>3.4523809523809526</v>
      </c>
      <c r="AA12">
        <f t="shared" si="2"/>
        <v>0</v>
      </c>
      <c r="AB12">
        <f t="shared" si="3"/>
        <v>0</v>
      </c>
      <c r="AC12">
        <f t="shared" si="4"/>
        <v>4</v>
      </c>
      <c r="AD12">
        <f t="shared" si="5"/>
        <v>12</v>
      </c>
      <c r="AE12">
        <f t="shared" si="6"/>
        <v>5</v>
      </c>
      <c r="AF12" s="32" t="e">
        <f>X12-#REF!</f>
        <v>#REF!</v>
      </c>
    </row>
    <row r="13" spans="1:60" ht="15" thickBot="1" x14ac:dyDescent="0.35">
      <c r="A13">
        <v>7</v>
      </c>
      <c r="B13" s="3" t="s">
        <v>70</v>
      </c>
      <c r="C13">
        <v>5</v>
      </c>
      <c r="D13">
        <v>4</v>
      </c>
      <c r="E13">
        <v>4</v>
      </c>
      <c r="F13">
        <v>5</v>
      </c>
      <c r="G13" s="5">
        <v>5</v>
      </c>
      <c r="H13">
        <v>4</v>
      </c>
      <c r="I13">
        <v>3</v>
      </c>
      <c r="J13">
        <v>4</v>
      </c>
      <c r="K13">
        <v>4</v>
      </c>
      <c r="L13">
        <v>5</v>
      </c>
      <c r="M13">
        <v>4</v>
      </c>
      <c r="N13">
        <v>4</v>
      </c>
      <c r="O13" s="40">
        <v>4</v>
      </c>
      <c r="P13">
        <v>4</v>
      </c>
      <c r="Q13" s="43">
        <v>4</v>
      </c>
      <c r="R13" s="43">
        <v>3</v>
      </c>
      <c r="S13" s="43">
        <v>4</v>
      </c>
      <c r="T13" s="43">
        <v>4</v>
      </c>
      <c r="U13" s="45">
        <v>4</v>
      </c>
      <c r="V13" s="43">
        <v>5</v>
      </c>
      <c r="W13" s="43">
        <v>5</v>
      </c>
      <c r="X13" s="6">
        <f t="shared" si="0"/>
        <v>4.1428571428571432</v>
      </c>
      <c r="Y13" s="6">
        <f t="shared" si="1"/>
        <v>4.2142857142857144</v>
      </c>
      <c r="Z13" s="6">
        <f>'lembaga olah'!BO12</f>
        <v>4.0476190476190474</v>
      </c>
      <c r="AA13">
        <f t="shared" si="2"/>
        <v>0</v>
      </c>
      <c r="AB13">
        <f t="shared" si="3"/>
        <v>0</v>
      </c>
      <c r="AC13">
        <f t="shared" si="4"/>
        <v>2</v>
      </c>
      <c r="AD13">
        <f t="shared" si="5"/>
        <v>13</v>
      </c>
      <c r="AE13">
        <f t="shared" si="6"/>
        <v>6</v>
      </c>
      <c r="AF13" s="32" t="e">
        <f>X13-#REF!</f>
        <v>#REF!</v>
      </c>
    </row>
    <row r="14" spans="1:60" ht="15" thickBot="1" x14ac:dyDescent="0.35">
      <c r="A14">
        <v>8</v>
      </c>
      <c r="B14" s="3" t="s">
        <v>71</v>
      </c>
      <c r="C14">
        <v>4</v>
      </c>
      <c r="D14">
        <v>2</v>
      </c>
      <c r="E14">
        <v>3</v>
      </c>
      <c r="F14">
        <v>3</v>
      </c>
      <c r="G14" s="5">
        <v>5</v>
      </c>
      <c r="H14">
        <v>4</v>
      </c>
      <c r="I14">
        <v>3</v>
      </c>
      <c r="J14">
        <v>4</v>
      </c>
      <c r="K14">
        <v>4</v>
      </c>
      <c r="L14">
        <v>5</v>
      </c>
      <c r="M14">
        <v>4</v>
      </c>
      <c r="N14">
        <v>4</v>
      </c>
      <c r="O14" s="40">
        <v>4</v>
      </c>
      <c r="P14">
        <v>4</v>
      </c>
      <c r="Q14" s="43">
        <v>4</v>
      </c>
      <c r="R14" s="43">
        <v>3</v>
      </c>
      <c r="S14" s="43">
        <v>4</v>
      </c>
      <c r="T14" s="43">
        <v>3</v>
      </c>
      <c r="U14" s="45">
        <v>4</v>
      </c>
      <c r="V14" s="43">
        <v>5</v>
      </c>
      <c r="W14" s="43">
        <v>5</v>
      </c>
      <c r="X14" s="6">
        <f t="shared" si="0"/>
        <v>4</v>
      </c>
      <c r="Y14" s="6">
        <f t="shared" si="1"/>
        <v>3.7857142857142856</v>
      </c>
      <c r="Z14" s="6">
        <f>'lembaga olah'!BO13</f>
        <v>3.3095238095238093</v>
      </c>
      <c r="AA14">
        <f t="shared" si="2"/>
        <v>0</v>
      </c>
      <c r="AB14">
        <f t="shared" si="3"/>
        <v>1</v>
      </c>
      <c r="AC14">
        <f t="shared" si="4"/>
        <v>5</v>
      </c>
      <c r="AD14">
        <f t="shared" si="5"/>
        <v>11</v>
      </c>
      <c r="AE14">
        <f t="shared" si="6"/>
        <v>4</v>
      </c>
      <c r="AF14" s="32" t="e">
        <f>X14-#REF!</f>
        <v>#REF!</v>
      </c>
    </row>
    <row r="15" spans="1:60" ht="15" thickBot="1" x14ac:dyDescent="0.35">
      <c r="A15">
        <v>9</v>
      </c>
      <c r="B15" s="3" t="s">
        <v>72</v>
      </c>
      <c r="C15">
        <v>3</v>
      </c>
      <c r="D15">
        <v>3</v>
      </c>
      <c r="E15">
        <v>3</v>
      </c>
      <c r="F15">
        <v>3</v>
      </c>
      <c r="G15" s="5">
        <v>5</v>
      </c>
      <c r="H15">
        <v>3</v>
      </c>
      <c r="I15">
        <v>3</v>
      </c>
      <c r="J15">
        <v>4</v>
      </c>
      <c r="K15">
        <v>4</v>
      </c>
      <c r="L15">
        <v>5</v>
      </c>
      <c r="M15">
        <v>5</v>
      </c>
      <c r="N15">
        <v>4</v>
      </c>
      <c r="O15" s="40">
        <v>4</v>
      </c>
      <c r="P15">
        <v>4</v>
      </c>
      <c r="Q15" s="43">
        <v>4</v>
      </c>
      <c r="R15" s="43">
        <v>4</v>
      </c>
      <c r="S15" s="43">
        <v>4</v>
      </c>
      <c r="T15" s="43">
        <v>4</v>
      </c>
      <c r="U15" s="45">
        <v>4</v>
      </c>
      <c r="V15" s="43">
        <v>5</v>
      </c>
      <c r="W15" s="43">
        <v>4</v>
      </c>
      <c r="X15" s="6">
        <f t="shared" si="0"/>
        <v>4.1428571428571432</v>
      </c>
      <c r="Y15" s="6">
        <f t="shared" si="1"/>
        <v>3.7857142857142856</v>
      </c>
      <c r="Z15" s="6">
        <f>'lembaga olah'!BO14</f>
        <v>3.3571428571428572</v>
      </c>
      <c r="AA15">
        <f t="shared" si="2"/>
        <v>0</v>
      </c>
      <c r="AB15">
        <f t="shared" si="3"/>
        <v>0</v>
      </c>
      <c r="AC15">
        <f t="shared" si="4"/>
        <v>6</v>
      </c>
      <c r="AD15">
        <f t="shared" si="5"/>
        <v>11</v>
      </c>
      <c r="AE15">
        <f t="shared" si="6"/>
        <v>4</v>
      </c>
      <c r="AF15" s="32" t="e">
        <f>X15-#REF!</f>
        <v>#REF!</v>
      </c>
    </row>
    <row r="16" spans="1:60" ht="15" thickBot="1" x14ac:dyDescent="0.35">
      <c r="A16">
        <v>10</v>
      </c>
      <c r="B16" s="3" t="s">
        <v>73</v>
      </c>
      <c r="C16">
        <v>4</v>
      </c>
      <c r="D16">
        <v>3</v>
      </c>
      <c r="E16">
        <v>4</v>
      </c>
      <c r="F16">
        <v>3</v>
      </c>
      <c r="G16" s="5">
        <v>5</v>
      </c>
      <c r="H16">
        <v>4</v>
      </c>
      <c r="I16">
        <v>3</v>
      </c>
      <c r="J16">
        <v>4</v>
      </c>
      <c r="K16">
        <v>4</v>
      </c>
      <c r="L16">
        <v>5</v>
      </c>
      <c r="M16">
        <v>5</v>
      </c>
      <c r="N16">
        <v>4</v>
      </c>
      <c r="O16" s="40">
        <v>4</v>
      </c>
      <c r="P16">
        <v>4</v>
      </c>
      <c r="Q16" s="43">
        <v>4</v>
      </c>
      <c r="R16" s="43">
        <v>4</v>
      </c>
      <c r="S16" s="43">
        <v>4</v>
      </c>
      <c r="T16" s="43">
        <v>4</v>
      </c>
      <c r="U16" s="45">
        <v>4</v>
      </c>
      <c r="V16" s="43">
        <v>5</v>
      </c>
      <c r="W16" s="43">
        <v>5</v>
      </c>
      <c r="X16" s="6">
        <f t="shared" si="0"/>
        <v>4.2857142857142856</v>
      </c>
      <c r="Y16" s="6">
        <f t="shared" si="1"/>
        <v>4</v>
      </c>
      <c r="Z16" s="6">
        <f>'lembaga olah'!BO15</f>
        <v>3.7380952380952381</v>
      </c>
      <c r="AA16">
        <f t="shared" si="2"/>
        <v>0</v>
      </c>
      <c r="AB16">
        <f t="shared" si="3"/>
        <v>0</v>
      </c>
      <c r="AC16">
        <f t="shared" si="4"/>
        <v>3</v>
      </c>
      <c r="AD16">
        <f t="shared" si="5"/>
        <v>13</v>
      </c>
      <c r="AE16">
        <f t="shared" si="6"/>
        <v>5</v>
      </c>
      <c r="AF16" s="32" t="e">
        <f>X16-#REF!</f>
        <v>#REF!</v>
      </c>
    </row>
    <row r="17" spans="1:32" ht="15" thickBot="1" x14ac:dyDescent="0.35">
      <c r="A17">
        <v>11</v>
      </c>
      <c r="B17" s="3" t="s">
        <v>74</v>
      </c>
      <c r="C17">
        <v>3</v>
      </c>
      <c r="D17">
        <v>4</v>
      </c>
      <c r="E17">
        <v>2</v>
      </c>
      <c r="F17">
        <v>3</v>
      </c>
      <c r="G17" s="5">
        <v>5</v>
      </c>
      <c r="H17">
        <v>5</v>
      </c>
      <c r="I17">
        <v>2</v>
      </c>
      <c r="J17">
        <v>4</v>
      </c>
      <c r="K17">
        <v>4</v>
      </c>
      <c r="L17">
        <v>5</v>
      </c>
      <c r="M17">
        <v>4</v>
      </c>
      <c r="N17">
        <v>4</v>
      </c>
      <c r="O17" s="40">
        <v>3</v>
      </c>
      <c r="P17">
        <v>4</v>
      </c>
      <c r="Q17" s="43">
        <v>4</v>
      </c>
      <c r="R17" s="43">
        <v>4</v>
      </c>
      <c r="S17" s="43">
        <v>4</v>
      </c>
      <c r="T17" s="43">
        <v>5</v>
      </c>
      <c r="U17" s="45">
        <v>4</v>
      </c>
      <c r="V17" s="43">
        <v>5</v>
      </c>
      <c r="W17" s="43">
        <v>5</v>
      </c>
      <c r="X17" s="6">
        <f t="shared" si="0"/>
        <v>4.4285714285714288</v>
      </c>
      <c r="Y17" s="6">
        <f t="shared" si="1"/>
        <v>3.7142857142857144</v>
      </c>
      <c r="Z17" s="6">
        <f>'lembaga olah'!BO16</f>
        <v>3.6190476190476191</v>
      </c>
      <c r="AA17">
        <f t="shared" si="2"/>
        <v>0</v>
      </c>
      <c r="AB17">
        <f t="shared" si="3"/>
        <v>2</v>
      </c>
      <c r="AC17">
        <f t="shared" si="4"/>
        <v>3</v>
      </c>
      <c r="AD17">
        <f t="shared" si="5"/>
        <v>10</v>
      </c>
      <c r="AE17">
        <f t="shared" si="6"/>
        <v>6</v>
      </c>
      <c r="AF17" s="32" t="e">
        <f>X17-#REF!</f>
        <v>#REF!</v>
      </c>
    </row>
    <row r="18" spans="1:32" ht="15" thickBot="1" x14ac:dyDescent="0.35">
      <c r="A18">
        <v>12</v>
      </c>
      <c r="B18" s="3" t="s">
        <v>75</v>
      </c>
      <c r="C18">
        <v>3</v>
      </c>
      <c r="D18">
        <v>2</v>
      </c>
      <c r="E18">
        <v>2</v>
      </c>
      <c r="F18">
        <v>3</v>
      </c>
      <c r="G18" s="5">
        <v>5</v>
      </c>
      <c r="H18">
        <v>4</v>
      </c>
      <c r="I18">
        <v>2</v>
      </c>
      <c r="J18">
        <v>4</v>
      </c>
      <c r="K18">
        <v>4</v>
      </c>
      <c r="L18">
        <v>5</v>
      </c>
      <c r="M18">
        <v>4</v>
      </c>
      <c r="N18">
        <v>4</v>
      </c>
      <c r="O18" s="40">
        <v>4</v>
      </c>
      <c r="P18">
        <v>4</v>
      </c>
      <c r="Q18" s="43">
        <v>4</v>
      </c>
      <c r="R18" s="43">
        <v>4</v>
      </c>
      <c r="S18" s="43">
        <v>4</v>
      </c>
      <c r="T18" s="43">
        <v>4</v>
      </c>
      <c r="U18" s="45">
        <v>4</v>
      </c>
      <c r="V18" s="43">
        <v>5</v>
      </c>
      <c r="W18" s="43">
        <v>5</v>
      </c>
      <c r="X18" s="6">
        <f t="shared" si="0"/>
        <v>4.2857142857142856</v>
      </c>
      <c r="Y18" s="6">
        <f t="shared" si="1"/>
        <v>3.5714285714285716</v>
      </c>
      <c r="Z18" s="6">
        <f>'lembaga olah'!BO17</f>
        <v>3.5952380952380953</v>
      </c>
      <c r="AA18">
        <f t="shared" si="2"/>
        <v>0</v>
      </c>
      <c r="AB18">
        <f t="shared" si="3"/>
        <v>3</v>
      </c>
      <c r="AC18">
        <f t="shared" si="4"/>
        <v>2</v>
      </c>
      <c r="AD18">
        <f t="shared" si="5"/>
        <v>12</v>
      </c>
      <c r="AE18">
        <f t="shared" si="6"/>
        <v>4</v>
      </c>
      <c r="AF18" s="32" t="e">
        <f>X18-#REF!</f>
        <v>#REF!</v>
      </c>
    </row>
    <row r="19" spans="1:32" ht="15" thickBot="1" x14ac:dyDescent="0.35">
      <c r="A19">
        <v>13</v>
      </c>
      <c r="B19" s="3" t="s">
        <v>76</v>
      </c>
      <c r="C19">
        <v>4</v>
      </c>
      <c r="D19">
        <v>4</v>
      </c>
      <c r="E19">
        <v>3</v>
      </c>
      <c r="F19">
        <v>3</v>
      </c>
      <c r="G19" s="5">
        <v>5</v>
      </c>
      <c r="H19">
        <v>4</v>
      </c>
      <c r="I19">
        <v>2</v>
      </c>
      <c r="J19">
        <v>4</v>
      </c>
      <c r="K19">
        <v>3</v>
      </c>
      <c r="L19">
        <v>4</v>
      </c>
      <c r="M19">
        <v>4</v>
      </c>
      <c r="N19">
        <v>4</v>
      </c>
      <c r="O19" s="40">
        <v>4</v>
      </c>
      <c r="P19">
        <v>4</v>
      </c>
      <c r="Q19" s="43">
        <v>4</v>
      </c>
      <c r="R19" s="43">
        <v>4</v>
      </c>
      <c r="S19" s="43">
        <v>5</v>
      </c>
      <c r="T19" s="43">
        <v>4</v>
      </c>
      <c r="U19" s="45">
        <v>4</v>
      </c>
      <c r="V19" s="43">
        <v>5</v>
      </c>
      <c r="W19" s="43">
        <v>5</v>
      </c>
      <c r="X19" s="6">
        <f t="shared" si="0"/>
        <v>4.4285714285714288</v>
      </c>
      <c r="Y19" s="6">
        <f t="shared" si="1"/>
        <v>3.7142857142857144</v>
      </c>
      <c r="Z19" s="6">
        <f>'lembaga olah'!BO18</f>
        <v>3.6666666666666665</v>
      </c>
      <c r="AA19">
        <f t="shared" si="2"/>
        <v>0</v>
      </c>
      <c r="AB19">
        <f t="shared" si="3"/>
        <v>1</v>
      </c>
      <c r="AC19">
        <f t="shared" si="4"/>
        <v>3</v>
      </c>
      <c r="AD19">
        <f t="shared" si="5"/>
        <v>13</v>
      </c>
      <c r="AE19">
        <f t="shared" si="6"/>
        <v>4</v>
      </c>
      <c r="AF19" s="32" t="e">
        <f>X19-#REF!</f>
        <v>#REF!</v>
      </c>
    </row>
    <row r="20" spans="1:32" ht="15" thickBot="1" x14ac:dyDescent="0.35">
      <c r="A20">
        <v>14</v>
      </c>
      <c r="B20" s="3" t="s">
        <v>77</v>
      </c>
      <c r="C20">
        <v>5</v>
      </c>
      <c r="D20">
        <v>3</v>
      </c>
      <c r="E20">
        <v>3</v>
      </c>
      <c r="F20">
        <v>4</v>
      </c>
      <c r="G20" s="5">
        <v>5</v>
      </c>
      <c r="H20">
        <v>4</v>
      </c>
      <c r="I20">
        <v>3</v>
      </c>
      <c r="J20">
        <v>4</v>
      </c>
      <c r="K20">
        <v>4</v>
      </c>
      <c r="L20">
        <v>5</v>
      </c>
      <c r="M20">
        <v>4</v>
      </c>
      <c r="N20">
        <v>4</v>
      </c>
      <c r="O20" s="40">
        <v>4</v>
      </c>
      <c r="P20">
        <v>4</v>
      </c>
      <c r="Q20" s="43">
        <v>4</v>
      </c>
      <c r="R20" s="43">
        <v>3</v>
      </c>
      <c r="S20" s="43">
        <v>5</v>
      </c>
      <c r="T20" s="43">
        <v>5</v>
      </c>
      <c r="U20" s="45">
        <v>4</v>
      </c>
      <c r="V20" s="43">
        <v>5</v>
      </c>
      <c r="W20" s="43">
        <v>5</v>
      </c>
      <c r="X20" s="6">
        <f t="shared" si="0"/>
        <v>4.4285714285714288</v>
      </c>
      <c r="Y20" s="6">
        <f t="shared" si="1"/>
        <v>4</v>
      </c>
      <c r="Z20" s="6">
        <f>'lembaga olah'!BO19</f>
        <v>3.7380952380952381</v>
      </c>
      <c r="AA20">
        <f t="shared" si="2"/>
        <v>0</v>
      </c>
      <c r="AB20">
        <f t="shared" si="3"/>
        <v>0</v>
      </c>
      <c r="AC20">
        <f t="shared" si="4"/>
        <v>4</v>
      </c>
      <c r="AD20">
        <f t="shared" si="5"/>
        <v>10</v>
      </c>
      <c r="AE20">
        <f t="shared" si="6"/>
        <v>7</v>
      </c>
      <c r="AF20" s="32" t="e">
        <f>X20-#REF!</f>
        <v>#REF!</v>
      </c>
    </row>
    <row r="21" spans="1:32" ht="15" thickBot="1" x14ac:dyDescent="0.35">
      <c r="A21">
        <v>15</v>
      </c>
      <c r="B21" s="3" t="s">
        <v>78</v>
      </c>
      <c r="C21">
        <v>3</v>
      </c>
      <c r="D21">
        <v>2</v>
      </c>
      <c r="E21">
        <v>4</v>
      </c>
      <c r="F21">
        <v>4</v>
      </c>
      <c r="G21" s="5">
        <v>4</v>
      </c>
      <c r="H21">
        <v>4</v>
      </c>
      <c r="I21">
        <v>2</v>
      </c>
      <c r="J21">
        <v>3</v>
      </c>
      <c r="K21">
        <v>3</v>
      </c>
      <c r="L21">
        <v>4</v>
      </c>
      <c r="M21">
        <v>5</v>
      </c>
      <c r="N21">
        <v>4</v>
      </c>
      <c r="O21" s="40">
        <v>4</v>
      </c>
      <c r="P21">
        <v>4</v>
      </c>
      <c r="Q21" s="43">
        <v>4</v>
      </c>
      <c r="R21" s="43">
        <v>4</v>
      </c>
      <c r="S21" s="43">
        <v>3</v>
      </c>
      <c r="T21" s="43">
        <v>2</v>
      </c>
      <c r="U21" s="45">
        <v>2</v>
      </c>
      <c r="V21" s="43">
        <v>2</v>
      </c>
      <c r="W21" s="43">
        <v>4</v>
      </c>
      <c r="X21" s="6">
        <f t="shared" si="0"/>
        <v>3</v>
      </c>
      <c r="Y21" s="6">
        <f t="shared" si="1"/>
        <v>3.5714285714285716</v>
      </c>
      <c r="Z21" s="6">
        <f>'lembaga olah'!BO20</f>
        <v>3.8095238095238093</v>
      </c>
      <c r="AA21">
        <f t="shared" si="2"/>
        <v>0</v>
      </c>
      <c r="AB21">
        <f t="shared" si="3"/>
        <v>5</v>
      </c>
      <c r="AC21">
        <f t="shared" si="4"/>
        <v>4</v>
      </c>
      <c r="AD21">
        <f t="shared" si="5"/>
        <v>11</v>
      </c>
      <c r="AE21">
        <f t="shared" si="6"/>
        <v>1</v>
      </c>
      <c r="AF21" s="32" t="e">
        <f>X21-#REF!</f>
        <v>#REF!</v>
      </c>
    </row>
    <row r="22" spans="1:32" ht="15" thickBot="1" x14ac:dyDescent="0.35">
      <c r="A22">
        <v>1</v>
      </c>
      <c r="B22" s="2" t="s">
        <v>79</v>
      </c>
      <c r="C22">
        <v>3</v>
      </c>
      <c r="D22">
        <v>2</v>
      </c>
      <c r="E22">
        <v>2</v>
      </c>
      <c r="F22">
        <v>1</v>
      </c>
      <c r="G22" s="5">
        <v>5</v>
      </c>
      <c r="H22">
        <v>3</v>
      </c>
      <c r="I22">
        <v>3</v>
      </c>
      <c r="J22">
        <v>3</v>
      </c>
      <c r="K22">
        <v>3</v>
      </c>
      <c r="L22">
        <v>3</v>
      </c>
      <c r="M22">
        <v>3</v>
      </c>
      <c r="N22">
        <v>3</v>
      </c>
      <c r="O22" s="40">
        <v>3</v>
      </c>
      <c r="P22">
        <v>3</v>
      </c>
      <c r="Q22" s="43">
        <v>3</v>
      </c>
      <c r="R22" s="43">
        <v>3</v>
      </c>
      <c r="S22" s="43">
        <v>4</v>
      </c>
      <c r="T22" s="43">
        <v>1</v>
      </c>
      <c r="U22" s="45">
        <v>2</v>
      </c>
      <c r="V22" s="43">
        <v>4</v>
      </c>
      <c r="W22" s="43">
        <v>4</v>
      </c>
      <c r="X22" s="6">
        <f t="shared" si="0"/>
        <v>3</v>
      </c>
      <c r="Y22" s="6">
        <f t="shared" si="1"/>
        <v>2.8571428571428572</v>
      </c>
      <c r="Z22" s="6">
        <f>'lembaga olah'!BO21</f>
        <v>3.4047619047619047</v>
      </c>
      <c r="AA22">
        <f t="shared" si="2"/>
        <v>2</v>
      </c>
      <c r="AB22">
        <f t="shared" si="3"/>
        <v>3</v>
      </c>
      <c r="AC22">
        <f t="shared" si="4"/>
        <v>12</v>
      </c>
      <c r="AD22">
        <f t="shared" si="5"/>
        <v>3</v>
      </c>
      <c r="AE22">
        <f t="shared" si="6"/>
        <v>1</v>
      </c>
      <c r="AF22" s="32" t="e">
        <f>X22-#REF!</f>
        <v>#REF!</v>
      </c>
    </row>
    <row r="23" spans="1:32" ht="15" thickBot="1" x14ac:dyDescent="0.35">
      <c r="A23">
        <v>2</v>
      </c>
      <c r="B23" s="3" t="s">
        <v>80</v>
      </c>
      <c r="C23">
        <v>3</v>
      </c>
      <c r="D23">
        <v>3</v>
      </c>
      <c r="E23">
        <v>4</v>
      </c>
      <c r="F23">
        <v>2</v>
      </c>
      <c r="G23" s="5">
        <v>5</v>
      </c>
      <c r="H23">
        <v>3</v>
      </c>
      <c r="I23">
        <v>3</v>
      </c>
      <c r="J23">
        <v>4</v>
      </c>
      <c r="K23">
        <v>3</v>
      </c>
      <c r="L23">
        <v>4</v>
      </c>
      <c r="M23">
        <v>3</v>
      </c>
      <c r="N23">
        <v>4</v>
      </c>
      <c r="O23" s="40">
        <v>4</v>
      </c>
      <c r="P23">
        <v>4</v>
      </c>
      <c r="Q23" s="43">
        <v>4</v>
      </c>
      <c r="R23" s="43">
        <v>4</v>
      </c>
      <c r="S23" s="43">
        <v>4</v>
      </c>
      <c r="T23" s="43">
        <v>3</v>
      </c>
      <c r="U23" s="45">
        <v>4</v>
      </c>
      <c r="V23" s="43">
        <v>5</v>
      </c>
      <c r="W23" s="43">
        <v>5</v>
      </c>
      <c r="X23" s="6">
        <f t="shared" si="0"/>
        <v>4.1428571428571432</v>
      </c>
      <c r="Y23" s="6">
        <f t="shared" si="1"/>
        <v>3.5</v>
      </c>
      <c r="Z23" s="6">
        <f>'lembaga olah'!BO22</f>
        <v>3.5</v>
      </c>
      <c r="AA23">
        <f t="shared" si="2"/>
        <v>0</v>
      </c>
      <c r="AB23">
        <f t="shared" si="3"/>
        <v>1</v>
      </c>
      <c r="AC23">
        <f t="shared" si="4"/>
        <v>7</v>
      </c>
      <c r="AD23">
        <f t="shared" si="5"/>
        <v>10</v>
      </c>
      <c r="AE23">
        <f t="shared" si="6"/>
        <v>3</v>
      </c>
      <c r="AF23" s="32" t="e">
        <f>X23-#REF!</f>
        <v>#REF!</v>
      </c>
    </row>
    <row r="24" spans="1:32" ht="15" thickBot="1" x14ac:dyDescent="0.35">
      <c r="A24">
        <v>3</v>
      </c>
      <c r="B24" s="3" t="s">
        <v>81</v>
      </c>
      <c r="C24">
        <v>3</v>
      </c>
      <c r="D24">
        <v>2</v>
      </c>
      <c r="E24">
        <v>2</v>
      </c>
      <c r="F24">
        <v>3</v>
      </c>
      <c r="G24" s="5">
        <v>5</v>
      </c>
      <c r="H24">
        <v>3</v>
      </c>
      <c r="I24">
        <v>2</v>
      </c>
      <c r="J24">
        <v>3</v>
      </c>
      <c r="K24">
        <v>4</v>
      </c>
      <c r="L24">
        <v>3</v>
      </c>
      <c r="M24">
        <v>3</v>
      </c>
      <c r="N24">
        <v>2</v>
      </c>
      <c r="O24" s="40">
        <v>3</v>
      </c>
      <c r="P24">
        <v>4</v>
      </c>
      <c r="Q24" s="43">
        <v>3</v>
      </c>
      <c r="R24" s="43">
        <v>3</v>
      </c>
      <c r="S24" s="43">
        <v>3</v>
      </c>
      <c r="T24" s="43">
        <v>3</v>
      </c>
      <c r="U24" s="45">
        <v>2</v>
      </c>
      <c r="V24" s="43">
        <v>2</v>
      </c>
      <c r="W24" s="43">
        <v>4</v>
      </c>
      <c r="X24" s="6">
        <f t="shared" si="0"/>
        <v>2.8571428571428572</v>
      </c>
      <c r="Y24" s="6">
        <f t="shared" si="1"/>
        <v>3</v>
      </c>
      <c r="Z24" s="6">
        <f>'lembaga olah'!BO23</f>
        <v>3.2619047619047619</v>
      </c>
      <c r="AA24">
        <f t="shared" si="2"/>
        <v>0</v>
      </c>
      <c r="AB24">
        <f t="shared" si="3"/>
        <v>6</v>
      </c>
      <c r="AC24">
        <f t="shared" si="4"/>
        <v>11</v>
      </c>
      <c r="AD24">
        <f t="shared" si="5"/>
        <v>3</v>
      </c>
      <c r="AE24">
        <f t="shared" si="6"/>
        <v>1</v>
      </c>
      <c r="AF24" s="32" t="e">
        <f>X24-#REF!</f>
        <v>#REF!</v>
      </c>
    </row>
    <row r="25" spans="1:32" ht="15" thickBot="1" x14ac:dyDescent="0.35">
      <c r="A25">
        <v>4</v>
      </c>
      <c r="B25" s="3" t="s">
        <v>82</v>
      </c>
      <c r="C25">
        <v>2</v>
      </c>
      <c r="D25">
        <v>2</v>
      </c>
      <c r="E25">
        <v>2</v>
      </c>
      <c r="F25">
        <v>2</v>
      </c>
      <c r="G25" s="5">
        <v>5</v>
      </c>
      <c r="H25">
        <v>3</v>
      </c>
      <c r="I25">
        <v>2</v>
      </c>
      <c r="J25">
        <v>3</v>
      </c>
      <c r="K25">
        <v>4</v>
      </c>
      <c r="L25">
        <v>3</v>
      </c>
      <c r="M25">
        <v>3</v>
      </c>
      <c r="N25">
        <v>3</v>
      </c>
      <c r="O25" s="40">
        <v>3</v>
      </c>
      <c r="P25">
        <v>4</v>
      </c>
      <c r="Q25" s="43">
        <v>3</v>
      </c>
      <c r="R25" s="43">
        <v>3</v>
      </c>
      <c r="S25" s="43">
        <v>4</v>
      </c>
      <c r="T25" s="43">
        <v>3</v>
      </c>
      <c r="U25" s="45">
        <v>2</v>
      </c>
      <c r="V25" s="43">
        <v>2</v>
      </c>
      <c r="W25" s="43">
        <v>4</v>
      </c>
      <c r="X25" s="6">
        <f t="shared" si="0"/>
        <v>3</v>
      </c>
      <c r="Y25" s="6">
        <f t="shared" si="1"/>
        <v>2.9285714285714284</v>
      </c>
      <c r="Z25" s="6">
        <f>'lembaga olah'!BO24</f>
        <v>3.0952380952380953</v>
      </c>
      <c r="AA25">
        <f t="shared" si="2"/>
        <v>0</v>
      </c>
      <c r="AB25">
        <f t="shared" si="3"/>
        <v>7</v>
      </c>
      <c r="AC25">
        <f t="shared" si="4"/>
        <v>9</v>
      </c>
      <c r="AD25">
        <f t="shared" si="5"/>
        <v>4</v>
      </c>
      <c r="AE25">
        <f t="shared" si="6"/>
        <v>1</v>
      </c>
      <c r="AF25" s="32" t="e">
        <f>X25-#REF!</f>
        <v>#REF!</v>
      </c>
    </row>
    <row r="26" spans="1:32" ht="15" thickBot="1" x14ac:dyDescent="0.35">
      <c r="A26">
        <v>5</v>
      </c>
      <c r="B26" s="3" t="s">
        <v>83</v>
      </c>
      <c r="C26">
        <v>3</v>
      </c>
      <c r="D26">
        <v>2</v>
      </c>
      <c r="E26">
        <v>2</v>
      </c>
      <c r="F26">
        <v>2</v>
      </c>
      <c r="G26" s="5">
        <v>4</v>
      </c>
      <c r="H26">
        <v>3</v>
      </c>
      <c r="I26">
        <v>2</v>
      </c>
      <c r="J26">
        <v>3</v>
      </c>
      <c r="K26">
        <v>2</v>
      </c>
      <c r="L26">
        <v>4</v>
      </c>
      <c r="M26">
        <v>4</v>
      </c>
      <c r="N26">
        <v>2</v>
      </c>
      <c r="O26" s="40">
        <v>3</v>
      </c>
      <c r="P26">
        <v>4</v>
      </c>
      <c r="Q26" s="43">
        <v>4</v>
      </c>
      <c r="R26" s="43">
        <v>3</v>
      </c>
      <c r="S26" s="43">
        <v>4</v>
      </c>
      <c r="T26" s="43">
        <v>4</v>
      </c>
      <c r="U26" s="45">
        <v>2</v>
      </c>
      <c r="V26" s="43">
        <v>2</v>
      </c>
      <c r="W26" s="43">
        <v>3</v>
      </c>
      <c r="X26" s="6">
        <f t="shared" si="0"/>
        <v>3.1428571428571428</v>
      </c>
      <c r="Y26" s="6">
        <f t="shared" si="1"/>
        <v>2.8571428571428572</v>
      </c>
      <c r="Z26" s="6">
        <f>'lembaga olah'!BO25</f>
        <v>3.0238095238095237</v>
      </c>
      <c r="AA26">
        <f t="shared" si="2"/>
        <v>0</v>
      </c>
      <c r="AB26">
        <f t="shared" si="3"/>
        <v>8</v>
      </c>
      <c r="AC26">
        <f t="shared" si="4"/>
        <v>6</v>
      </c>
      <c r="AD26">
        <f t="shared" si="5"/>
        <v>7</v>
      </c>
      <c r="AE26">
        <f t="shared" si="6"/>
        <v>0</v>
      </c>
      <c r="AF26" s="32" t="e">
        <f>X26-#REF!</f>
        <v>#REF!</v>
      </c>
    </row>
    <row r="27" spans="1:32" ht="15" thickBot="1" x14ac:dyDescent="0.35">
      <c r="A27">
        <v>6</v>
      </c>
      <c r="B27" s="3" t="s">
        <v>84</v>
      </c>
      <c r="C27">
        <v>2</v>
      </c>
      <c r="D27">
        <v>3</v>
      </c>
      <c r="E27">
        <v>2</v>
      </c>
      <c r="F27">
        <v>1</v>
      </c>
      <c r="G27" s="5">
        <v>4</v>
      </c>
      <c r="H27">
        <v>2</v>
      </c>
      <c r="I27">
        <v>1</v>
      </c>
      <c r="J27">
        <v>3</v>
      </c>
      <c r="K27">
        <v>3</v>
      </c>
      <c r="L27">
        <v>2</v>
      </c>
      <c r="M27">
        <v>3</v>
      </c>
      <c r="N27">
        <v>2</v>
      </c>
      <c r="O27" s="40">
        <v>3</v>
      </c>
      <c r="P27">
        <v>4</v>
      </c>
      <c r="Q27" s="43">
        <v>3</v>
      </c>
      <c r="R27" s="43">
        <v>2</v>
      </c>
      <c r="S27" s="43">
        <v>2</v>
      </c>
      <c r="T27" s="43">
        <v>1</v>
      </c>
      <c r="U27" s="45">
        <v>1</v>
      </c>
      <c r="V27" s="43">
        <v>2</v>
      </c>
      <c r="W27" s="43">
        <v>2</v>
      </c>
      <c r="X27" s="6">
        <f t="shared" si="0"/>
        <v>1.8571428571428572</v>
      </c>
      <c r="Y27" s="6">
        <f t="shared" si="1"/>
        <v>2.5</v>
      </c>
      <c r="Z27" s="6">
        <f>'lembaga olah'!BO26</f>
        <v>2.8333333333333335</v>
      </c>
      <c r="AA27">
        <f t="shared" si="2"/>
        <v>4</v>
      </c>
      <c r="AB27">
        <f t="shared" si="3"/>
        <v>9</v>
      </c>
      <c r="AC27">
        <f t="shared" si="4"/>
        <v>6</v>
      </c>
      <c r="AD27">
        <f t="shared" si="5"/>
        <v>2</v>
      </c>
      <c r="AE27">
        <f t="shared" si="6"/>
        <v>0</v>
      </c>
      <c r="AF27" s="32" t="e">
        <f>X27-#REF!</f>
        <v>#REF!</v>
      </c>
    </row>
    <row r="28" spans="1:32" ht="15" thickBot="1" x14ac:dyDescent="0.35">
      <c r="A28">
        <v>7</v>
      </c>
      <c r="B28" s="3" t="s">
        <v>85</v>
      </c>
      <c r="C28">
        <v>3</v>
      </c>
      <c r="D28">
        <v>2</v>
      </c>
      <c r="E28">
        <v>2</v>
      </c>
      <c r="F28">
        <v>1</v>
      </c>
      <c r="G28" s="5">
        <v>4</v>
      </c>
      <c r="H28">
        <v>2</v>
      </c>
      <c r="I28">
        <v>3</v>
      </c>
      <c r="J28">
        <v>3</v>
      </c>
      <c r="K28">
        <v>2</v>
      </c>
      <c r="L28">
        <v>2</v>
      </c>
      <c r="M28">
        <v>3</v>
      </c>
      <c r="N28">
        <v>3</v>
      </c>
      <c r="O28" s="40">
        <v>3</v>
      </c>
      <c r="P28">
        <v>4</v>
      </c>
      <c r="Q28" s="43">
        <v>2</v>
      </c>
      <c r="R28" s="43">
        <v>3</v>
      </c>
      <c r="S28" s="43">
        <v>2</v>
      </c>
      <c r="T28" s="43">
        <v>1</v>
      </c>
      <c r="U28" s="45">
        <v>2</v>
      </c>
      <c r="V28" s="43">
        <v>2</v>
      </c>
      <c r="W28" s="43">
        <v>2</v>
      </c>
      <c r="X28" s="6">
        <f t="shared" si="0"/>
        <v>2</v>
      </c>
      <c r="Y28" s="6">
        <f t="shared" si="1"/>
        <v>2.6428571428571428</v>
      </c>
      <c r="Z28" s="6">
        <f>'lembaga olah'!BO27</f>
        <v>2.7380952380952381</v>
      </c>
      <c r="AA28">
        <f t="shared" si="2"/>
        <v>2</v>
      </c>
      <c r="AB28">
        <f t="shared" si="3"/>
        <v>10</v>
      </c>
      <c r="AC28">
        <f t="shared" si="4"/>
        <v>7</v>
      </c>
      <c r="AD28">
        <f t="shared" si="5"/>
        <v>2</v>
      </c>
      <c r="AE28">
        <f t="shared" si="6"/>
        <v>0</v>
      </c>
      <c r="AF28" s="32" t="e">
        <f>X28-#REF!</f>
        <v>#REF!</v>
      </c>
    </row>
    <row r="29" spans="1:32" ht="15" thickBot="1" x14ac:dyDescent="0.35">
      <c r="A29">
        <v>8</v>
      </c>
      <c r="B29" s="3" t="s">
        <v>86</v>
      </c>
      <c r="C29">
        <v>3</v>
      </c>
      <c r="D29">
        <v>2</v>
      </c>
      <c r="E29">
        <v>2</v>
      </c>
      <c r="F29">
        <v>1</v>
      </c>
      <c r="G29" s="5">
        <v>4</v>
      </c>
      <c r="H29">
        <v>3</v>
      </c>
      <c r="I29">
        <v>3</v>
      </c>
      <c r="J29">
        <v>3</v>
      </c>
      <c r="K29">
        <v>3</v>
      </c>
      <c r="L29">
        <v>2</v>
      </c>
      <c r="M29">
        <v>3</v>
      </c>
      <c r="N29">
        <v>4</v>
      </c>
      <c r="O29" s="40">
        <v>2</v>
      </c>
      <c r="P29">
        <v>4</v>
      </c>
      <c r="Q29" s="43">
        <v>2</v>
      </c>
      <c r="R29" s="43">
        <v>3</v>
      </c>
      <c r="S29" s="43">
        <v>2</v>
      </c>
      <c r="T29" s="43">
        <v>2</v>
      </c>
      <c r="U29" s="45">
        <v>2</v>
      </c>
      <c r="V29" s="43">
        <v>2</v>
      </c>
      <c r="W29" s="43">
        <v>2</v>
      </c>
      <c r="X29" s="6">
        <f t="shared" si="0"/>
        <v>2.1428571428571428</v>
      </c>
      <c r="Y29" s="6">
        <f t="shared" si="1"/>
        <v>2.7857142857142856</v>
      </c>
      <c r="Z29" s="6">
        <f>'lembaga olah'!BO28</f>
        <v>2.9761904761904763</v>
      </c>
      <c r="AA29">
        <f t="shared" si="2"/>
        <v>1</v>
      </c>
      <c r="AB29">
        <f t="shared" si="3"/>
        <v>10</v>
      </c>
      <c r="AC29">
        <f t="shared" si="4"/>
        <v>7</v>
      </c>
      <c r="AD29">
        <f t="shared" si="5"/>
        <v>3</v>
      </c>
      <c r="AE29">
        <f t="shared" si="6"/>
        <v>0</v>
      </c>
      <c r="AF29" s="32" t="e">
        <f>X29-#REF!</f>
        <v>#REF!</v>
      </c>
    </row>
    <row r="30" spans="1:32" ht="15" thickBot="1" x14ac:dyDescent="0.35">
      <c r="A30">
        <v>9</v>
      </c>
      <c r="B30" s="3" t="s">
        <v>87</v>
      </c>
      <c r="C30">
        <v>3</v>
      </c>
      <c r="D30">
        <v>3</v>
      </c>
      <c r="E30">
        <v>3</v>
      </c>
      <c r="F30">
        <v>1</v>
      </c>
      <c r="G30" s="5">
        <v>4</v>
      </c>
      <c r="H30">
        <v>3</v>
      </c>
      <c r="I30">
        <v>2</v>
      </c>
      <c r="J30">
        <v>3</v>
      </c>
      <c r="K30">
        <v>3</v>
      </c>
      <c r="L30">
        <v>2</v>
      </c>
      <c r="M30">
        <v>3</v>
      </c>
      <c r="N30">
        <v>2</v>
      </c>
      <c r="O30" s="40">
        <v>2</v>
      </c>
      <c r="P30">
        <v>4</v>
      </c>
      <c r="Q30" s="43">
        <v>3</v>
      </c>
      <c r="S30" s="43">
        <v>4</v>
      </c>
      <c r="T30" s="43">
        <v>2</v>
      </c>
      <c r="U30" s="45">
        <v>1</v>
      </c>
      <c r="V30" s="43">
        <v>2</v>
      </c>
      <c r="W30" s="43">
        <v>2</v>
      </c>
      <c r="X30" s="6">
        <f t="shared" si="0"/>
        <v>2.3333333333333335</v>
      </c>
      <c r="Y30" s="6">
        <f t="shared" si="1"/>
        <v>2.7142857142857144</v>
      </c>
      <c r="Z30" s="6">
        <f>'lembaga olah'!BO29</f>
        <v>2.8809523809523809</v>
      </c>
      <c r="AA30">
        <f t="shared" si="2"/>
        <v>2</v>
      </c>
      <c r="AB30">
        <f t="shared" si="3"/>
        <v>7</v>
      </c>
      <c r="AC30">
        <f t="shared" si="4"/>
        <v>8</v>
      </c>
      <c r="AD30">
        <f t="shared" si="5"/>
        <v>3</v>
      </c>
      <c r="AE30">
        <f t="shared" si="6"/>
        <v>0</v>
      </c>
      <c r="AF30" s="32" t="e">
        <f>X30-#REF!</f>
        <v>#REF!</v>
      </c>
    </row>
    <row r="31" spans="1:32" ht="15" thickBot="1" x14ac:dyDescent="0.35">
      <c r="A31">
        <v>10</v>
      </c>
      <c r="B31" s="3" t="s">
        <v>88</v>
      </c>
      <c r="C31">
        <v>2</v>
      </c>
      <c r="D31">
        <v>1</v>
      </c>
      <c r="E31">
        <v>4</v>
      </c>
      <c r="F31">
        <v>2</v>
      </c>
      <c r="G31" s="5">
        <v>4</v>
      </c>
      <c r="H31">
        <v>4</v>
      </c>
      <c r="I31">
        <v>1</v>
      </c>
      <c r="J31">
        <v>4</v>
      </c>
      <c r="K31">
        <v>4</v>
      </c>
      <c r="L31">
        <v>4</v>
      </c>
      <c r="M31">
        <v>4</v>
      </c>
      <c r="N31">
        <v>4</v>
      </c>
      <c r="O31" s="40">
        <v>2</v>
      </c>
      <c r="P31">
        <v>4</v>
      </c>
      <c r="Q31" s="43">
        <v>4</v>
      </c>
      <c r="R31" s="43">
        <v>4</v>
      </c>
      <c r="S31" s="43">
        <v>4</v>
      </c>
      <c r="T31" s="43">
        <v>4</v>
      </c>
      <c r="U31" s="45">
        <v>4</v>
      </c>
      <c r="V31" s="43">
        <v>5</v>
      </c>
      <c r="W31" s="43">
        <v>4</v>
      </c>
      <c r="X31" s="6">
        <f t="shared" si="0"/>
        <v>4.1428571428571432</v>
      </c>
      <c r="Y31" s="6">
        <f t="shared" si="1"/>
        <v>3.1428571428571428</v>
      </c>
      <c r="Z31" s="6">
        <f>'lembaga olah'!BO30</f>
        <v>3.4047619047619047</v>
      </c>
      <c r="AA31">
        <f t="shared" si="2"/>
        <v>2</v>
      </c>
      <c r="AB31">
        <f t="shared" si="3"/>
        <v>3</v>
      </c>
      <c r="AC31">
        <f t="shared" si="4"/>
        <v>0</v>
      </c>
      <c r="AD31">
        <f t="shared" si="5"/>
        <v>15</v>
      </c>
      <c r="AE31">
        <f t="shared" si="6"/>
        <v>1</v>
      </c>
      <c r="AF31" s="32" t="e">
        <f>X31-#REF!</f>
        <v>#REF!</v>
      </c>
    </row>
    <row r="32" spans="1:32" ht="15" thickBot="1" x14ac:dyDescent="0.35">
      <c r="A32">
        <v>11</v>
      </c>
      <c r="B32" s="3" t="s">
        <v>89</v>
      </c>
      <c r="C32">
        <v>2</v>
      </c>
      <c r="D32">
        <v>2</v>
      </c>
      <c r="E32">
        <v>2</v>
      </c>
      <c r="F32">
        <v>2</v>
      </c>
      <c r="G32" s="5">
        <v>4</v>
      </c>
      <c r="H32">
        <v>3</v>
      </c>
      <c r="I32">
        <v>1</v>
      </c>
      <c r="J32">
        <v>3</v>
      </c>
      <c r="K32">
        <v>2</v>
      </c>
      <c r="L32">
        <v>2</v>
      </c>
      <c r="M32">
        <v>4</v>
      </c>
      <c r="N32">
        <v>3</v>
      </c>
      <c r="O32" s="40">
        <v>2</v>
      </c>
      <c r="P32">
        <v>4</v>
      </c>
      <c r="Q32" s="43">
        <v>4</v>
      </c>
      <c r="R32" s="43">
        <v>3</v>
      </c>
      <c r="S32" s="43">
        <v>2</v>
      </c>
      <c r="T32" s="43">
        <v>4</v>
      </c>
      <c r="U32" s="45">
        <v>2</v>
      </c>
      <c r="V32" s="43">
        <v>2</v>
      </c>
      <c r="W32" s="43">
        <v>2</v>
      </c>
      <c r="X32" s="6">
        <f t="shared" si="0"/>
        <v>2.7142857142857144</v>
      </c>
      <c r="Y32" s="6">
        <f t="shared" si="1"/>
        <v>2.5714285714285716</v>
      </c>
      <c r="Z32" s="6">
        <f>'lembaga olah'!BO31</f>
        <v>3.2142857142857144</v>
      </c>
      <c r="AA32">
        <f t="shared" si="2"/>
        <v>1</v>
      </c>
      <c r="AB32">
        <f t="shared" si="3"/>
        <v>11</v>
      </c>
      <c r="AC32">
        <f t="shared" si="4"/>
        <v>4</v>
      </c>
      <c r="AD32">
        <f t="shared" si="5"/>
        <v>5</v>
      </c>
      <c r="AE32">
        <f t="shared" si="6"/>
        <v>0</v>
      </c>
      <c r="AF32" s="32" t="e">
        <f>X32-#REF!</f>
        <v>#REF!</v>
      </c>
    </row>
    <row r="33" spans="1:32" ht="15" thickBot="1" x14ac:dyDescent="0.35">
      <c r="A33">
        <v>12</v>
      </c>
      <c r="B33" s="3" t="s">
        <v>90</v>
      </c>
      <c r="C33">
        <v>2</v>
      </c>
      <c r="D33">
        <v>2</v>
      </c>
      <c r="E33">
        <v>4</v>
      </c>
      <c r="F33">
        <v>1</v>
      </c>
      <c r="G33" s="5">
        <v>4</v>
      </c>
      <c r="H33">
        <v>2</v>
      </c>
      <c r="I33">
        <v>1</v>
      </c>
      <c r="J33">
        <v>3</v>
      </c>
      <c r="K33">
        <v>2</v>
      </c>
      <c r="L33">
        <v>3</v>
      </c>
      <c r="M33">
        <v>3</v>
      </c>
      <c r="N33">
        <v>2</v>
      </c>
      <c r="O33" s="40">
        <v>2</v>
      </c>
      <c r="P33">
        <v>4</v>
      </c>
      <c r="Q33" s="43">
        <v>3</v>
      </c>
      <c r="R33" s="43">
        <v>4</v>
      </c>
      <c r="S33" s="43">
        <v>2</v>
      </c>
      <c r="T33" s="43">
        <v>4</v>
      </c>
      <c r="U33" s="45">
        <v>1</v>
      </c>
      <c r="V33" s="43">
        <v>2</v>
      </c>
      <c r="W33" s="43">
        <v>2</v>
      </c>
      <c r="X33" s="6">
        <f t="shared" si="0"/>
        <v>2.5714285714285716</v>
      </c>
      <c r="Y33" s="6">
        <f t="shared" si="1"/>
        <v>2.5</v>
      </c>
      <c r="Z33" s="6">
        <f>'lembaga olah'!BO32</f>
        <v>3.0238095238095237</v>
      </c>
      <c r="AA33">
        <f t="shared" si="2"/>
        <v>3</v>
      </c>
      <c r="AB33">
        <f t="shared" si="3"/>
        <v>9</v>
      </c>
      <c r="AC33">
        <f t="shared" si="4"/>
        <v>4</v>
      </c>
      <c r="AD33">
        <f t="shared" si="5"/>
        <v>5</v>
      </c>
      <c r="AE33">
        <f t="shared" si="6"/>
        <v>0</v>
      </c>
      <c r="AF33" s="32" t="e">
        <f>X33-#REF!</f>
        <v>#REF!</v>
      </c>
    </row>
    <row r="34" spans="1:32" ht="15" thickBot="1" x14ac:dyDescent="0.35">
      <c r="A34">
        <v>13</v>
      </c>
      <c r="B34" s="3" t="s">
        <v>91</v>
      </c>
      <c r="C34">
        <v>4</v>
      </c>
      <c r="D34">
        <v>4</v>
      </c>
      <c r="E34">
        <v>4</v>
      </c>
      <c r="F34">
        <v>1</v>
      </c>
      <c r="G34" s="5">
        <v>4</v>
      </c>
      <c r="H34">
        <v>3</v>
      </c>
      <c r="I34">
        <v>1</v>
      </c>
      <c r="J34">
        <v>3</v>
      </c>
      <c r="K34">
        <v>4</v>
      </c>
      <c r="L34">
        <v>3</v>
      </c>
      <c r="M34">
        <v>2</v>
      </c>
      <c r="N34">
        <v>3</v>
      </c>
      <c r="O34" s="40">
        <v>2</v>
      </c>
      <c r="P34">
        <v>4</v>
      </c>
      <c r="Q34" s="43">
        <v>3</v>
      </c>
      <c r="R34" s="43">
        <v>4</v>
      </c>
      <c r="S34" s="43">
        <v>2</v>
      </c>
      <c r="T34" s="43">
        <v>2</v>
      </c>
      <c r="U34" s="45">
        <v>2</v>
      </c>
      <c r="V34" s="43">
        <v>3</v>
      </c>
      <c r="W34" s="43">
        <v>2</v>
      </c>
      <c r="X34" s="6">
        <f t="shared" si="0"/>
        <v>2.5714285714285716</v>
      </c>
      <c r="Y34" s="6">
        <f t="shared" si="1"/>
        <v>3</v>
      </c>
      <c r="Z34" s="6">
        <f>'lembaga olah'!BO33</f>
        <v>3.1190476190476191</v>
      </c>
      <c r="AA34">
        <f t="shared" si="2"/>
        <v>2</v>
      </c>
      <c r="AB34">
        <f t="shared" si="3"/>
        <v>6</v>
      </c>
      <c r="AC34">
        <f t="shared" si="4"/>
        <v>6</v>
      </c>
      <c r="AD34">
        <f t="shared" si="5"/>
        <v>7</v>
      </c>
      <c r="AE34">
        <f t="shared" si="6"/>
        <v>0</v>
      </c>
      <c r="AF34" s="32" t="e">
        <f>X34-#REF!</f>
        <v>#REF!</v>
      </c>
    </row>
    <row r="35" spans="1:32" ht="15" thickBot="1" x14ac:dyDescent="0.35">
      <c r="A35">
        <v>14</v>
      </c>
      <c r="B35" s="3" t="s">
        <v>92</v>
      </c>
      <c r="C35">
        <v>2</v>
      </c>
      <c r="D35">
        <v>3</v>
      </c>
      <c r="E35">
        <v>4</v>
      </c>
      <c r="F35">
        <v>1</v>
      </c>
      <c r="G35" s="5">
        <v>4</v>
      </c>
      <c r="H35">
        <v>3</v>
      </c>
      <c r="I35">
        <v>1</v>
      </c>
      <c r="J35">
        <v>3</v>
      </c>
      <c r="K35">
        <v>4</v>
      </c>
      <c r="L35">
        <v>3</v>
      </c>
      <c r="M35">
        <v>2</v>
      </c>
      <c r="N35">
        <v>3</v>
      </c>
      <c r="O35" s="40">
        <v>2</v>
      </c>
      <c r="P35">
        <v>4</v>
      </c>
      <c r="Q35" s="43">
        <v>3</v>
      </c>
      <c r="R35" s="43">
        <v>4</v>
      </c>
      <c r="S35" s="43">
        <v>4</v>
      </c>
      <c r="T35" s="43">
        <v>3</v>
      </c>
      <c r="U35" s="45">
        <v>3</v>
      </c>
      <c r="V35" s="43">
        <v>3</v>
      </c>
      <c r="W35" s="43">
        <v>2</v>
      </c>
      <c r="X35" s="6">
        <f t="shared" si="0"/>
        <v>3.1428571428571428</v>
      </c>
      <c r="Y35" s="6">
        <f t="shared" si="1"/>
        <v>2.7857142857142856</v>
      </c>
      <c r="Z35" s="6">
        <f>'lembaga olah'!BO34</f>
        <v>3.1666666666666665</v>
      </c>
      <c r="AA35">
        <f t="shared" si="2"/>
        <v>2</v>
      </c>
      <c r="AB35">
        <f t="shared" si="3"/>
        <v>4</v>
      </c>
      <c r="AC35">
        <f t="shared" si="4"/>
        <v>9</v>
      </c>
      <c r="AD35">
        <f t="shared" si="5"/>
        <v>6</v>
      </c>
      <c r="AE35">
        <f t="shared" si="6"/>
        <v>0</v>
      </c>
      <c r="AF35" s="32" t="e">
        <f>X35-#REF!</f>
        <v>#REF!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K9" sqref="K9"/>
    </sheetView>
  </sheetViews>
  <sheetFormatPr defaultRowHeight="14.4" x14ac:dyDescent="0.3"/>
  <sheetData>
    <row r="1" spans="1:19" ht="15" thickBot="1" x14ac:dyDescent="0.35">
      <c r="A1" s="50" t="s">
        <v>205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9"/>
    </row>
    <row r="2" spans="1:19" ht="15.6" thickTop="1" thickBot="1" x14ac:dyDescent="0.35">
      <c r="A2" s="51" t="s">
        <v>204</v>
      </c>
      <c r="B2" s="52"/>
      <c r="C2" s="10" t="s">
        <v>206</v>
      </c>
      <c r="D2" s="11" t="s">
        <v>207</v>
      </c>
      <c r="E2" s="11" t="s">
        <v>208</v>
      </c>
      <c r="F2" s="11" t="s">
        <v>209</v>
      </c>
      <c r="G2" s="11" t="s">
        <v>210</v>
      </c>
      <c r="H2" s="11" t="s">
        <v>211</v>
      </c>
      <c r="I2" s="11" t="s">
        <v>212</v>
      </c>
      <c r="J2" s="11" t="s">
        <v>213</v>
      </c>
      <c r="K2" s="11" t="s">
        <v>214</v>
      </c>
      <c r="L2" s="11" t="s">
        <v>215</v>
      </c>
      <c r="M2" s="11" t="s">
        <v>216</v>
      </c>
      <c r="N2" s="11" t="s">
        <v>217</v>
      </c>
      <c r="O2" s="11" t="s">
        <v>218</v>
      </c>
      <c r="P2" s="11" t="s">
        <v>219</v>
      </c>
      <c r="Q2" s="11" t="s">
        <v>220</v>
      </c>
      <c r="R2" s="12" t="s">
        <v>221</v>
      </c>
      <c r="S2" s="9"/>
    </row>
    <row r="3" spans="1:19" ht="15" thickTop="1" x14ac:dyDescent="0.3">
      <c r="A3" s="53" t="s">
        <v>222</v>
      </c>
      <c r="B3" s="13" t="s">
        <v>223</v>
      </c>
      <c r="C3" s="14">
        <v>59</v>
      </c>
      <c r="D3" s="15">
        <v>60</v>
      </c>
      <c r="E3" s="15">
        <v>60</v>
      </c>
      <c r="F3" s="15">
        <v>60</v>
      </c>
      <c r="G3" s="15">
        <v>60</v>
      </c>
      <c r="H3" s="15">
        <v>60</v>
      </c>
      <c r="I3" s="15">
        <v>60</v>
      </c>
      <c r="J3" s="15">
        <v>60</v>
      </c>
      <c r="K3" s="15">
        <v>60</v>
      </c>
      <c r="L3" s="15">
        <v>60</v>
      </c>
      <c r="M3" s="15">
        <v>60</v>
      </c>
      <c r="N3" s="15">
        <v>60</v>
      </c>
      <c r="O3" s="15">
        <v>60</v>
      </c>
      <c r="P3" s="15">
        <v>60</v>
      </c>
      <c r="Q3" s="15">
        <v>60</v>
      </c>
      <c r="R3" s="16">
        <v>60</v>
      </c>
      <c r="S3" s="9"/>
    </row>
    <row r="4" spans="1:19" x14ac:dyDescent="0.3">
      <c r="A4" s="48"/>
      <c r="B4" s="17" t="s">
        <v>224</v>
      </c>
      <c r="C4" s="18">
        <v>1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20">
        <v>0</v>
      </c>
      <c r="S4" s="9"/>
    </row>
    <row r="5" spans="1:19" x14ac:dyDescent="0.3">
      <c r="A5" s="48" t="s">
        <v>225</v>
      </c>
      <c r="B5" s="49"/>
      <c r="C5" s="21">
        <v>4.2033898305084749</v>
      </c>
      <c r="D5" s="22">
        <v>4.2833333333333332</v>
      </c>
      <c r="E5" s="22">
        <v>3.8666666666666667</v>
      </c>
      <c r="F5" s="22">
        <v>3.75</v>
      </c>
      <c r="G5" s="22">
        <v>3.6</v>
      </c>
      <c r="H5" s="22">
        <v>3.6</v>
      </c>
      <c r="I5" s="22">
        <v>4.083333333333333</v>
      </c>
      <c r="J5" s="22">
        <v>3.45</v>
      </c>
      <c r="K5" s="22">
        <v>3.5166666666666666</v>
      </c>
      <c r="L5" s="22">
        <v>3.8333333333333335</v>
      </c>
      <c r="M5" s="22">
        <v>3.7166666666666668</v>
      </c>
      <c r="N5" s="22">
        <v>3.6333333333333333</v>
      </c>
      <c r="O5" s="22">
        <v>3.7333333333333334</v>
      </c>
      <c r="P5" s="22">
        <v>3.85</v>
      </c>
      <c r="Q5" s="22">
        <v>3.65</v>
      </c>
      <c r="R5" s="23">
        <v>56.7</v>
      </c>
      <c r="S5" s="9"/>
    </row>
    <row r="6" spans="1:19" x14ac:dyDescent="0.3">
      <c r="A6" s="48" t="s">
        <v>226</v>
      </c>
      <c r="B6" s="49"/>
      <c r="C6" s="21">
        <v>4</v>
      </c>
      <c r="D6" s="22">
        <v>4</v>
      </c>
      <c r="E6" s="22">
        <v>4</v>
      </c>
      <c r="F6" s="22">
        <v>4</v>
      </c>
      <c r="G6" s="22">
        <v>4</v>
      </c>
      <c r="H6" s="22">
        <v>4</v>
      </c>
      <c r="I6" s="22">
        <v>4</v>
      </c>
      <c r="J6" s="22">
        <v>3</v>
      </c>
      <c r="K6" s="22">
        <v>4</v>
      </c>
      <c r="L6" s="22">
        <v>4</v>
      </c>
      <c r="M6" s="22">
        <v>4</v>
      </c>
      <c r="N6" s="22">
        <v>4</v>
      </c>
      <c r="O6" s="22">
        <v>4</v>
      </c>
      <c r="P6" s="22">
        <v>4</v>
      </c>
      <c r="Q6" s="22">
        <v>4</v>
      </c>
      <c r="R6" s="23">
        <v>58.5</v>
      </c>
      <c r="S6" s="9"/>
    </row>
    <row r="7" spans="1:19" x14ac:dyDescent="0.3">
      <c r="A7" s="48" t="s">
        <v>227</v>
      </c>
      <c r="B7" s="49"/>
      <c r="C7" s="18">
        <v>4</v>
      </c>
      <c r="D7" s="19">
        <v>5</v>
      </c>
      <c r="E7" s="19">
        <v>4</v>
      </c>
      <c r="F7" s="19">
        <v>4</v>
      </c>
      <c r="G7" s="19">
        <v>4</v>
      </c>
      <c r="H7" s="19">
        <v>4</v>
      </c>
      <c r="I7" s="19">
        <v>4</v>
      </c>
      <c r="J7" s="24" t="s">
        <v>235</v>
      </c>
      <c r="K7" s="19">
        <v>4</v>
      </c>
      <c r="L7" s="19">
        <v>4</v>
      </c>
      <c r="M7" s="19">
        <v>4</v>
      </c>
      <c r="N7" s="19">
        <v>4</v>
      </c>
      <c r="O7" s="19">
        <v>4</v>
      </c>
      <c r="P7" s="19">
        <v>4</v>
      </c>
      <c r="Q7" s="19">
        <v>4</v>
      </c>
      <c r="R7" s="20">
        <v>60</v>
      </c>
      <c r="S7" s="9"/>
    </row>
    <row r="8" spans="1:19" x14ac:dyDescent="0.3">
      <c r="A8" s="48" t="s">
        <v>228</v>
      </c>
      <c r="B8" s="49"/>
      <c r="C8" s="25">
        <v>0.73764913201586835</v>
      </c>
      <c r="D8" s="26">
        <v>0.76116918689174906</v>
      </c>
      <c r="E8" s="26">
        <v>0.94719329666279728</v>
      </c>
      <c r="F8" s="26">
        <v>0.93201076592312504</v>
      </c>
      <c r="G8" s="26">
        <v>0.80675117454337719</v>
      </c>
      <c r="H8" s="26">
        <v>0.97771785469522365</v>
      </c>
      <c r="I8" s="26">
        <v>0.69603396241574178</v>
      </c>
      <c r="J8" s="26">
        <v>0.92836652609821135</v>
      </c>
      <c r="K8" s="26">
        <v>0.99985874708595401</v>
      </c>
      <c r="L8" s="26">
        <v>0.86684048669783009</v>
      </c>
      <c r="M8" s="26">
        <v>0.94045907770415949</v>
      </c>
      <c r="N8" s="26">
        <v>0.95609847494142086</v>
      </c>
      <c r="O8" s="26">
        <v>0.86095466654935282</v>
      </c>
      <c r="P8" s="26">
        <v>0.77732701492717537</v>
      </c>
      <c r="Q8" s="26">
        <v>0.93564081185760573</v>
      </c>
      <c r="R8" s="27">
        <v>9.1657061643675561</v>
      </c>
      <c r="S8" s="9"/>
    </row>
    <row r="9" spans="1:19" x14ac:dyDescent="0.3">
      <c r="A9" s="48" t="s">
        <v>229</v>
      </c>
      <c r="B9" s="49"/>
      <c r="C9" s="25">
        <v>0.54412624196376391</v>
      </c>
      <c r="D9" s="26">
        <v>0.57937853107344639</v>
      </c>
      <c r="E9" s="26">
        <v>0.89717514124293796</v>
      </c>
      <c r="F9" s="26">
        <v>0.86864406779661019</v>
      </c>
      <c r="G9" s="26">
        <v>0.6508474576271186</v>
      </c>
      <c r="H9" s="31">
        <v>0.95593220338983054</v>
      </c>
      <c r="I9" s="26">
        <v>0.48446327683615825</v>
      </c>
      <c r="J9" s="26">
        <v>0.86186440677966103</v>
      </c>
      <c r="K9" s="26">
        <v>0.99971751412429377</v>
      </c>
      <c r="L9" s="26">
        <v>0.75141242937853103</v>
      </c>
      <c r="M9" s="26">
        <v>0.88446327683615822</v>
      </c>
      <c r="N9" s="26">
        <v>0.91412429378531079</v>
      </c>
      <c r="O9" s="26">
        <v>0.74124293785310735</v>
      </c>
      <c r="P9" s="26">
        <v>0.60423728813559319</v>
      </c>
      <c r="Q9" s="26">
        <v>0.87542372881355945</v>
      </c>
      <c r="R9" s="27">
        <v>84.010169491525431</v>
      </c>
      <c r="S9" s="9"/>
    </row>
    <row r="10" spans="1:19" x14ac:dyDescent="0.3">
      <c r="A10" s="48" t="s">
        <v>230</v>
      </c>
      <c r="B10" s="49"/>
      <c r="C10" s="18">
        <v>3</v>
      </c>
      <c r="D10" s="19">
        <v>3</v>
      </c>
      <c r="E10" s="19">
        <v>3</v>
      </c>
      <c r="F10" s="19">
        <v>3</v>
      </c>
      <c r="G10" s="19">
        <v>3</v>
      </c>
      <c r="H10" s="19">
        <v>4</v>
      </c>
      <c r="I10" s="19">
        <v>2</v>
      </c>
      <c r="J10" s="19">
        <v>3</v>
      </c>
      <c r="K10" s="19">
        <v>4</v>
      </c>
      <c r="L10" s="19">
        <v>4</v>
      </c>
      <c r="M10" s="19">
        <v>4</v>
      </c>
      <c r="N10" s="19">
        <v>4</v>
      </c>
      <c r="O10" s="19">
        <v>3</v>
      </c>
      <c r="P10" s="19">
        <v>3</v>
      </c>
      <c r="Q10" s="19">
        <v>3</v>
      </c>
      <c r="R10" s="20">
        <v>42</v>
      </c>
      <c r="S10" s="9"/>
    </row>
    <row r="11" spans="1:19" x14ac:dyDescent="0.3">
      <c r="A11" s="48" t="s">
        <v>231</v>
      </c>
      <c r="B11" s="49"/>
      <c r="C11" s="18">
        <v>2</v>
      </c>
      <c r="D11" s="19">
        <v>2</v>
      </c>
      <c r="E11" s="19">
        <v>2</v>
      </c>
      <c r="F11" s="19">
        <v>2</v>
      </c>
      <c r="G11" s="19">
        <v>2</v>
      </c>
      <c r="H11" s="19">
        <v>1</v>
      </c>
      <c r="I11" s="19">
        <v>3</v>
      </c>
      <c r="J11" s="19">
        <v>2</v>
      </c>
      <c r="K11" s="19">
        <v>1</v>
      </c>
      <c r="L11" s="19">
        <v>1</v>
      </c>
      <c r="M11" s="19">
        <v>1</v>
      </c>
      <c r="N11" s="19">
        <v>1</v>
      </c>
      <c r="O11" s="19">
        <v>2</v>
      </c>
      <c r="P11" s="19">
        <v>2</v>
      </c>
      <c r="Q11" s="19">
        <v>2</v>
      </c>
      <c r="R11" s="20">
        <v>32</v>
      </c>
      <c r="S11" s="9"/>
    </row>
    <row r="12" spans="1:19" x14ac:dyDescent="0.3">
      <c r="A12" s="48" t="s">
        <v>232</v>
      </c>
      <c r="B12" s="49"/>
      <c r="C12" s="18">
        <v>5</v>
      </c>
      <c r="D12" s="19">
        <v>5</v>
      </c>
      <c r="E12" s="19">
        <v>5</v>
      </c>
      <c r="F12" s="19">
        <v>5</v>
      </c>
      <c r="G12" s="19">
        <v>5</v>
      </c>
      <c r="H12" s="19">
        <v>5</v>
      </c>
      <c r="I12" s="19">
        <v>5</v>
      </c>
      <c r="J12" s="19">
        <v>5</v>
      </c>
      <c r="K12" s="19">
        <v>5</v>
      </c>
      <c r="L12" s="19">
        <v>5</v>
      </c>
      <c r="M12" s="19">
        <v>5</v>
      </c>
      <c r="N12" s="19">
        <v>5</v>
      </c>
      <c r="O12" s="19">
        <v>5</v>
      </c>
      <c r="P12" s="19">
        <v>5</v>
      </c>
      <c r="Q12" s="19">
        <v>5</v>
      </c>
      <c r="R12" s="20">
        <v>74</v>
      </c>
      <c r="S12" s="9"/>
    </row>
    <row r="13" spans="1:19" ht="15" thickBot="1" x14ac:dyDescent="0.35">
      <c r="A13" s="55" t="s">
        <v>233</v>
      </c>
      <c r="B13" s="56"/>
      <c r="C13" s="28">
        <v>248</v>
      </c>
      <c r="D13" s="29">
        <v>257</v>
      </c>
      <c r="E13" s="29">
        <v>232</v>
      </c>
      <c r="F13" s="29">
        <v>225</v>
      </c>
      <c r="G13" s="29">
        <v>216</v>
      </c>
      <c r="H13" s="29">
        <v>216</v>
      </c>
      <c r="I13" s="29">
        <v>245</v>
      </c>
      <c r="J13" s="29">
        <v>207</v>
      </c>
      <c r="K13" s="29">
        <v>211</v>
      </c>
      <c r="L13" s="29">
        <v>230</v>
      </c>
      <c r="M13" s="29">
        <v>223</v>
      </c>
      <c r="N13" s="29">
        <v>218</v>
      </c>
      <c r="O13" s="29">
        <v>224</v>
      </c>
      <c r="P13" s="29">
        <v>231</v>
      </c>
      <c r="Q13" s="29">
        <v>219</v>
      </c>
      <c r="R13" s="30">
        <v>3402</v>
      </c>
      <c r="S13" s="9"/>
    </row>
    <row r="14" spans="1:19" ht="15" thickTop="1" x14ac:dyDescent="0.3">
      <c r="A14" s="54" t="s">
        <v>234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9"/>
    </row>
  </sheetData>
  <mergeCells count="13">
    <mergeCell ref="A14:R14"/>
    <mergeCell ref="A8:B8"/>
    <mergeCell ref="A9:B9"/>
    <mergeCell ref="A10:B10"/>
    <mergeCell ref="A11:B11"/>
    <mergeCell ref="A12:B12"/>
    <mergeCell ref="A13:B13"/>
    <mergeCell ref="A7:B7"/>
    <mergeCell ref="A1:R1"/>
    <mergeCell ref="A2:B2"/>
    <mergeCell ref="A3:A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daftar pertanyaan</vt:lpstr>
      <vt:lpstr>dosen olah</vt:lpstr>
      <vt:lpstr>mahasiswa olah2</vt:lpstr>
      <vt:lpstr>mahasiswa olah</vt:lpstr>
      <vt:lpstr>lampiran</vt:lpstr>
      <vt:lpstr>lembaga olah</vt:lpstr>
      <vt:lpstr>lembaga olah2</vt:lpstr>
      <vt:lpstr>lembaga-pejabat</vt:lpstr>
      <vt:lpstr>SPSS lembaga deskriptif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sese</dc:creator>
  <cp:lastModifiedBy>sese</cp:lastModifiedBy>
  <dcterms:created xsi:type="dcterms:W3CDTF">2017-11-26T15:19:56Z</dcterms:created>
  <dcterms:modified xsi:type="dcterms:W3CDTF">2017-12-18T17:31:00Z</dcterms:modified>
</cp:coreProperties>
</file>