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 activeTab="2"/>
  </bookViews>
  <sheets>
    <sheet name="DATA SAMPEL" sheetId="1" r:id="rId1"/>
    <sheet name="ANOVA JLHCABANG" sheetId="9" r:id="rId2"/>
    <sheet name="tabel hasil cabang produktif" sheetId="10" r:id="rId3"/>
  </sheets>
  <calcPr calcId="145621"/>
</workbook>
</file>

<file path=xl/calcChain.xml><?xml version="1.0" encoding="utf-8"?>
<calcChain xmlns="http://schemas.openxmlformats.org/spreadsheetml/2006/main">
  <c r="H34" i="9" l="1"/>
  <c r="G34" i="9"/>
  <c r="F18" i="9"/>
  <c r="F22" i="9" s="1"/>
  <c r="F17" i="9"/>
  <c r="G14" i="9"/>
  <c r="F14" i="9"/>
  <c r="G13" i="9"/>
  <c r="F13" i="9"/>
  <c r="G12" i="9"/>
  <c r="F12" i="9"/>
  <c r="G11" i="9"/>
  <c r="F11" i="9"/>
  <c r="G10" i="9"/>
  <c r="F10" i="9"/>
  <c r="G9" i="9"/>
  <c r="F9" i="9"/>
  <c r="G8" i="9"/>
  <c r="F8" i="9"/>
  <c r="G7" i="9"/>
  <c r="F7" i="9"/>
  <c r="G6" i="9"/>
  <c r="G15" i="9" s="1"/>
  <c r="F6" i="9"/>
  <c r="F15" i="9" s="1"/>
  <c r="F19" i="9" s="1"/>
  <c r="F23" i="9" s="1"/>
  <c r="D36" i="9" l="1"/>
  <c r="F24" i="9"/>
  <c r="F21" i="9"/>
  <c r="F20" i="9"/>
  <c r="D34" i="9" l="1"/>
  <c r="F26" i="9"/>
  <c r="F25" i="9"/>
  <c r="F6" i="1"/>
  <c r="F7" i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5" i="1"/>
  <c r="F26" i="1"/>
  <c r="F27" i="1"/>
  <c r="F28" i="1"/>
  <c r="F29" i="1"/>
  <c r="F30" i="1"/>
  <c r="F31" i="1"/>
  <c r="F32" i="1"/>
  <c r="F33" i="1"/>
  <c r="F5" i="1"/>
  <c r="F27" i="9" l="1"/>
  <c r="D35" i="9"/>
  <c r="E34" i="9"/>
  <c r="E35" i="9" l="1"/>
  <c r="K24" i="9"/>
  <c r="F28" i="9"/>
  <c r="F34" i="9" s="1"/>
  <c r="G35" i="9" s="1"/>
</calcChain>
</file>

<file path=xl/sharedStrings.xml><?xml version="1.0" encoding="utf-8"?>
<sst xmlns="http://schemas.openxmlformats.org/spreadsheetml/2006/main" count="132" uniqueCount="85">
  <si>
    <t>PENGAMATAN :</t>
  </si>
  <si>
    <t>SAMPEL</t>
  </si>
  <si>
    <t>ULANGAN</t>
  </si>
  <si>
    <t>I</t>
  </si>
  <si>
    <t>RATA-RATA</t>
  </si>
  <si>
    <t>PERLAKUAN</t>
  </si>
  <si>
    <t>S0K0</t>
  </si>
  <si>
    <t>S0K1</t>
  </si>
  <si>
    <t>S1K0</t>
  </si>
  <si>
    <t>S1K1</t>
  </si>
  <si>
    <t>S1K2</t>
  </si>
  <si>
    <t>S2K0</t>
  </si>
  <si>
    <t>S2K1</t>
  </si>
  <si>
    <t>S2K2</t>
  </si>
  <si>
    <t>II</t>
  </si>
  <si>
    <t>III</t>
  </si>
  <si>
    <t>TANGGAL :</t>
  </si>
  <si>
    <t>WAKTU :</t>
  </si>
  <si>
    <t>(cm)</t>
  </si>
  <si>
    <t>S0K2</t>
  </si>
  <si>
    <t xml:space="preserve"> </t>
  </si>
  <si>
    <t xml:space="preserve">JUMLAH </t>
  </si>
  <si>
    <t>RERATA</t>
  </si>
  <si>
    <t>JUMLAH</t>
  </si>
  <si>
    <t>JUMLAH ULANGAN</t>
  </si>
  <si>
    <t>JUMLAH PERLAKUAN</t>
  </si>
  <si>
    <t>FAKTOR KOREKSI (FK)</t>
  </si>
  <si>
    <t>DERAJAT BEBAS PERLAKUAN</t>
  </si>
  <si>
    <t>DERAJAT BEBAS GALAT</t>
  </si>
  <si>
    <t>DERAJAT BEBAS TOTAL</t>
  </si>
  <si>
    <t>JLH KUADRAT TOTAL (JKT)</t>
  </si>
  <si>
    <t>JLH KUADRAT PERLAKUAN (JKP)</t>
  </si>
  <si>
    <t>JUMLAH KUADRAT GALAT (JKG)</t>
  </si>
  <si>
    <t>KUDRAT TENGAH PERLAKUAN (KTP)</t>
  </si>
  <si>
    <t>KUDRAT TENGAH GALAT (KTG)</t>
  </si>
  <si>
    <t xml:space="preserve">F HITUNG </t>
  </si>
  <si>
    <t>KK</t>
  </si>
  <si>
    <t>TABEL SIDIK RAGAM/ANOVA</t>
  </si>
  <si>
    <t>SK</t>
  </si>
  <si>
    <t>DB</t>
  </si>
  <si>
    <t>JK</t>
  </si>
  <si>
    <t>KT</t>
  </si>
  <si>
    <t>F hitung</t>
  </si>
  <si>
    <t>GALAT</t>
  </si>
  <si>
    <t>TOTAL</t>
  </si>
  <si>
    <t>F tabel</t>
  </si>
  <si>
    <t>JUMLAH CABANG PRODUKTIF</t>
  </si>
  <si>
    <t>SETELAH PANEN</t>
  </si>
  <si>
    <t>BERPENGARUH NYATA</t>
  </si>
  <si>
    <t>*</t>
  </si>
  <si>
    <t>Sumber Keragaman</t>
  </si>
  <si>
    <t xml:space="preserve"> F hitung</t>
  </si>
  <si>
    <t xml:space="preserve">F tabel </t>
  </si>
  <si>
    <t>Arang Sekam</t>
  </si>
  <si>
    <t>Tepung Kerang</t>
  </si>
  <si>
    <t>Arang Sekam*Tepung Kerang</t>
  </si>
  <si>
    <t>Galat</t>
  </si>
  <si>
    <t>Total</t>
  </si>
  <si>
    <t>Perlakuan</t>
  </si>
  <si>
    <t>S1</t>
  </si>
  <si>
    <t>S2</t>
  </si>
  <si>
    <t>S0</t>
  </si>
  <si>
    <t>K2</t>
  </si>
  <si>
    <t>K1</t>
  </si>
  <si>
    <t>K0</t>
  </si>
  <si>
    <t>KK = 10,161 %</t>
  </si>
  <si>
    <t>2,51 tn</t>
  </si>
  <si>
    <t>4,21 *</t>
  </si>
  <si>
    <t>1,75 tn</t>
  </si>
  <si>
    <t>Jumlah Cabang Produktif (btg)</t>
  </si>
  <si>
    <t>10,704 a</t>
  </si>
  <si>
    <t>10,517 a</t>
  </si>
  <si>
    <t>9,667 a</t>
  </si>
  <si>
    <t>10,926 a</t>
  </si>
  <si>
    <t>10,444 ab</t>
  </si>
  <si>
    <t>9,518 b</t>
  </si>
  <si>
    <t>11,777 a</t>
  </si>
  <si>
    <t>11,443 ab</t>
  </si>
  <si>
    <t>11,113 abc</t>
  </si>
  <si>
    <t>10,333 abc</t>
  </si>
  <si>
    <t>10,220 abc</t>
  </si>
  <si>
    <t>9,887 abc</t>
  </si>
  <si>
    <t>9,223 c</t>
  </si>
  <si>
    <t>9,557 bc</t>
  </si>
  <si>
    <t>9,110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</si>
</sst>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(* #,##0.000_);_(* \(#,##0.000\);_(* &quot;-&quot;_);_(@_)"/>
    <numFmt numFmtId="165" formatCode="0.000"/>
  </numFmts>
  <fonts count="9" x14ac:knownFonts="1">
    <font>
      <sz val="11"/>
      <color theme="1"/>
      <name val="Calibri"/>
      <family val="2"/>
      <charset val="1"/>
      <scheme val="minor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sz val="36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0" fontId="0" fillId="0" borderId="0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9" fontId="3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164" fontId="3" fillId="0" borderId="0" xfId="1" applyNumberFormat="1" applyFont="1"/>
    <xf numFmtId="164" fontId="3" fillId="0" borderId="0" xfId="0" applyNumberFormat="1" applyFont="1"/>
    <xf numFmtId="164" fontId="3" fillId="0" borderId="0" xfId="0" applyNumberFormat="1" applyFont="1" applyAlignment="1"/>
    <xf numFmtId="165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6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164" fontId="3" fillId="0" borderId="6" xfId="0" applyNumberFormat="1" applyFont="1" applyBorder="1"/>
    <xf numFmtId="164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1" workbookViewId="0">
      <selection activeCell="F25" sqref="F25:F33"/>
    </sheetView>
  </sheetViews>
  <sheetFormatPr defaultRowHeight="15" x14ac:dyDescent="0.25"/>
  <cols>
    <col min="1" max="1" width="16.28515625" customWidth="1"/>
    <col min="2" max="2" width="19.7109375" customWidth="1"/>
    <col min="3" max="3" width="14.42578125" style="2" customWidth="1"/>
    <col min="4" max="4" width="13.7109375" style="2" customWidth="1"/>
    <col min="5" max="5" width="13.42578125" style="2" customWidth="1"/>
    <col min="6" max="6" width="12.85546875" style="1" customWidth="1"/>
  </cols>
  <sheetData>
    <row r="1" spans="1:9" x14ac:dyDescent="0.25">
      <c r="A1" t="s">
        <v>0</v>
      </c>
      <c r="B1" t="s">
        <v>46</v>
      </c>
      <c r="C1" s="2" t="s">
        <v>18</v>
      </c>
      <c r="E1" s="2" t="s">
        <v>16</v>
      </c>
    </row>
    <row r="2" spans="1:9" x14ac:dyDescent="0.25">
      <c r="A2" t="s">
        <v>17</v>
      </c>
      <c r="B2" t="s">
        <v>47</v>
      </c>
    </row>
    <row r="3" spans="1:9" ht="15.75" customHeight="1" x14ac:dyDescent="0.25">
      <c r="A3" s="35" t="s">
        <v>2</v>
      </c>
      <c r="B3" s="35" t="s">
        <v>5</v>
      </c>
      <c r="C3" s="36" t="s">
        <v>1</v>
      </c>
      <c r="D3" s="36"/>
      <c r="E3" s="36"/>
      <c r="F3" s="37" t="s">
        <v>4</v>
      </c>
    </row>
    <row r="4" spans="1:9" ht="15.75" customHeight="1" x14ac:dyDescent="0.25">
      <c r="A4" s="35"/>
      <c r="B4" s="35"/>
      <c r="C4" s="5">
        <v>1</v>
      </c>
      <c r="D4" s="5">
        <v>2</v>
      </c>
      <c r="E4" s="5">
        <v>3</v>
      </c>
      <c r="F4" s="37"/>
    </row>
    <row r="5" spans="1:9" ht="16.5" customHeight="1" x14ac:dyDescent="0.25">
      <c r="A5" s="38" t="s">
        <v>3</v>
      </c>
      <c r="B5" s="6" t="s">
        <v>6</v>
      </c>
      <c r="C5" s="5">
        <v>11</v>
      </c>
      <c r="D5" s="5">
        <v>6</v>
      </c>
      <c r="E5" s="5">
        <v>8</v>
      </c>
      <c r="F5" s="7">
        <f>AVERAGE(C5:E5)</f>
        <v>8.3333333333333339</v>
      </c>
    </row>
    <row r="6" spans="1:9" ht="15" customHeight="1" x14ac:dyDescent="0.25">
      <c r="A6" s="39"/>
      <c r="B6" s="6" t="s">
        <v>7</v>
      </c>
      <c r="C6" s="5">
        <v>10</v>
      </c>
      <c r="D6" s="5">
        <v>10</v>
      </c>
      <c r="E6" s="5">
        <v>8</v>
      </c>
      <c r="F6" s="7">
        <f t="shared" ref="F6:F33" si="0">AVERAGE(C6:E6)</f>
        <v>9.3333333333333339</v>
      </c>
    </row>
    <row r="7" spans="1:9" ht="15" customHeight="1" x14ac:dyDescent="0.25">
      <c r="A7" s="39"/>
      <c r="B7" s="6" t="s">
        <v>19</v>
      </c>
      <c r="C7" s="5">
        <v>9</v>
      </c>
      <c r="D7" s="5">
        <v>10</v>
      </c>
      <c r="E7" s="5">
        <v>10</v>
      </c>
      <c r="F7" s="7">
        <f t="shared" si="0"/>
        <v>9.6666666666666661</v>
      </c>
    </row>
    <row r="8" spans="1:9" ht="15" customHeight="1" x14ac:dyDescent="0.25">
      <c r="A8" s="39"/>
      <c r="B8" s="6" t="s">
        <v>8</v>
      </c>
      <c r="C8" s="5">
        <v>8</v>
      </c>
      <c r="D8" s="5">
        <v>8</v>
      </c>
      <c r="E8" s="5">
        <v>9</v>
      </c>
      <c r="F8" s="7">
        <f t="shared" si="0"/>
        <v>8.3333333333333339</v>
      </c>
      <c r="I8" t="s">
        <v>20</v>
      </c>
    </row>
    <row r="9" spans="1:9" ht="15" customHeight="1" x14ac:dyDescent="0.25">
      <c r="A9" s="39"/>
      <c r="B9" s="6" t="s">
        <v>9</v>
      </c>
      <c r="C9" s="5">
        <v>12</v>
      </c>
      <c r="D9" s="5">
        <v>10</v>
      </c>
      <c r="E9" s="5">
        <v>10</v>
      </c>
      <c r="F9" s="7">
        <f t="shared" si="0"/>
        <v>10.666666666666666</v>
      </c>
    </row>
    <row r="10" spans="1:9" ht="15" customHeight="1" x14ac:dyDescent="0.25">
      <c r="A10" s="39"/>
      <c r="B10" s="6" t="s">
        <v>10</v>
      </c>
      <c r="C10" s="5">
        <v>11</v>
      </c>
      <c r="D10" s="5">
        <v>14</v>
      </c>
      <c r="E10" s="5">
        <v>15</v>
      </c>
      <c r="F10" s="7">
        <f t="shared" si="0"/>
        <v>13.333333333333334</v>
      </c>
    </row>
    <row r="11" spans="1:9" ht="15" customHeight="1" x14ac:dyDescent="0.25">
      <c r="A11" s="39"/>
      <c r="B11" s="6" t="s">
        <v>11</v>
      </c>
      <c r="C11" s="5">
        <v>11</v>
      </c>
      <c r="D11" s="5">
        <v>9</v>
      </c>
      <c r="E11" s="5">
        <v>10</v>
      </c>
      <c r="F11" s="7">
        <f t="shared" si="0"/>
        <v>10</v>
      </c>
    </row>
    <row r="12" spans="1:9" ht="15" customHeight="1" x14ac:dyDescent="0.25">
      <c r="A12" s="39"/>
      <c r="B12" s="6" t="s">
        <v>12</v>
      </c>
      <c r="C12" s="5">
        <v>8</v>
      </c>
      <c r="D12" s="5">
        <v>12</v>
      </c>
      <c r="E12" s="5">
        <v>14</v>
      </c>
      <c r="F12" s="7">
        <f t="shared" si="0"/>
        <v>11.333333333333334</v>
      </c>
    </row>
    <row r="13" spans="1:9" ht="15" customHeight="1" x14ac:dyDescent="0.25">
      <c r="A13" s="40"/>
      <c r="B13" s="6" t="s">
        <v>13</v>
      </c>
      <c r="C13" s="5">
        <v>9</v>
      </c>
      <c r="D13" s="5">
        <v>12</v>
      </c>
      <c r="E13" s="5">
        <v>12</v>
      </c>
      <c r="F13" s="7">
        <f t="shared" si="0"/>
        <v>11</v>
      </c>
    </row>
    <row r="14" spans="1:9" x14ac:dyDescent="0.25">
      <c r="A14" s="4"/>
      <c r="B14" s="4"/>
      <c r="C14" s="5"/>
      <c r="D14" s="5"/>
      <c r="E14" s="5"/>
      <c r="F14" s="7"/>
    </row>
    <row r="15" spans="1:9" ht="15.75" x14ac:dyDescent="0.25">
      <c r="A15" s="34" t="s">
        <v>14</v>
      </c>
      <c r="B15" s="6" t="s">
        <v>6</v>
      </c>
      <c r="C15" s="5">
        <v>7</v>
      </c>
      <c r="D15" s="5">
        <v>10</v>
      </c>
      <c r="E15" s="5">
        <v>10</v>
      </c>
      <c r="F15" s="7">
        <f t="shared" si="0"/>
        <v>9</v>
      </c>
    </row>
    <row r="16" spans="1:9" ht="15.75" x14ac:dyDescent="0.25">
      <c r="A16" s="34"/>
      <c r="B16" s="6" t="s">
        <v>7</v>
      </c>
      <c r="C16" s="5">
        <v>12</v>
      </c>
      <c r="D16" s="5">
        <v>8</v>
      </c>
      <c r="E16" s="5">
        <v>12</v>
      </c>
      <c r="F16" s="7">
        <f t="shared" si="0"/>
        <v>10.666666666666666</v>
      </c>
    </row>
    <row r="17" spans="1:6" ht="15.75" x14ac:dyDescent="0.25">
      <c r="A17" s="34"/>
      <c r="B17" s="6" t="s">
        <v>19</v>
      </c>
      <c r="C17" s="5">
        <v>10</v>
      </c>
      <c r="D17" s="5">
        <v>12</v>
      </c>
      <c r="E17" s="5">
        <v>9</v>
      </c>
      <c r="F17" s="7">
        <f t="shared" si="0"/>
        <v>10.333333333333334</v>
      </c>
    </row>
    <row r="18" spans="1:6" ht="15.75" x14ac:dyDescent="0.25">
      <c r="A18" s="34"/>
      <c r="B18" s="6" t="s">
        <v>8</v>
      </c>
      <c r="C18" s="5">
        <v>10</v>
      </c>
      <c r="D18" s="5">
        <v>9</v>
      </c>
      <c r="E18" s="5">
        <v>10</v>
      </c>
      <c r="F18" s="7">
        <f t="shared" si="0"/>
        <v>9.6666666666666661</v>
      </c>
    </row>
    <row r="19" spans="1:6" ht="15.75" x14ac:dyDescent="0.25">
      <c r="A19" s="34"/>
      <c r="B19" s="6" t="s">
        <v>9</v>
      </c>
      <c r="C19" s="5">
        <v>10</v>
      </c>
      <c r="D19" s="5">
        <v>12</v>
      </c>
      <c r="E19" s="5">
        <v>10</v>
      </c>
      <c r="F19" s="7">
        <f t="shared" si="0"/>
        <v>10.666666666666666</v>
      </c>
    </row>
    <row r="20" spans="1:6" ht="15.75" x14ac:dyDescent="0.25">
      <c r="A20" s="34"/>
      <c r="B20" s="6" t="s">
        <v>10</v>
      </c>
      <c r="C20" s="5">
        <v>12</v>
      </c>
      <c r="D20" s="5">
        <v>11</v>
      </c>
      <c r="E20" s="5">
        <v>11</v>
      </c>
      <c r="F20" s="7">
        <f t="shared" si="0"/>
        <v>11.333333333333334</v>
      </c>
    </row>
    <row r="21" spans="1:6" ht="15.75" x14ac:dyDescent="0.25">
      <c r="A21" s="34"/>
      <c r="B21" s="6" t="s">
        <v>11</v>
      </c>
      <c r="C21" s="5">
        <v>10</v>
      </c>
      <c r="D21" s="5">
        <v>12</v>
      </c>
      <c r="E21" s="5">
        <v>12</v>
      </c>
      <c r="F21" s="7">
        <f t="shared" si="0"/>
        <v>11.333333333333334</v>
      </c>
    </row>
    <row r="22" spans="1:6" ht="15.75" x14ac:dyDescent="0.25">
      <c r="A22" s="34"/>
      <c r="B22" s="6" t="s">
        <v>12</v>
      </c>
      <c r="C22" s="5">
        <v>13</v>
      </c>
      <c r="D22" s="5">
        <v>7</v>
      </c>
      <c r="E22" s="5">
        <v>8</v>
      </c>
      <c r="F22" s="7">
        <f t="shared" si="0"/>
        <v>9.3333333333333339</v>
      </c>
    </row>
    <row r="23" spans="1:6" ht="15.75" x14ac:dyDescent="0.25">
      <c r="A23" s="34"/>
      <c r="B23" s="6" t="s">
        <v>13</v>
      </c>
      <c r="C23" s="5">
        <v>11</v>
      </c>
      <c r="D23" s="5">
        <v>15</v>
      </c>
      <c r="E23" s="5">
        <v>13</v>
      </c>
      <c r="F23" s="7">
        <f t="shared" si="0"/>
        <v>13</v>
      </c>
    </row>
    <row r="24" spans="1:6" x14ac:dyDescent="0.25">
      <c r="A24" s="4"/>
      <c r="B24" s="4"/>
      <c r="C24" s="5"/>
      <c r="D24" s="5"/>
      <c r="E24" s="5"/>
      <c r="F24" s="7"/>
    </row>
    <row r="25" spans="1:6" ht="15.75" x14ac:dyDescent="0.25">
      <c r="A25" s="34" t="s">
        <v>15</v>
      </c>
      <c r="B25" s="6" t="s">
        <v>6</v>
      </c>
      <c r="C25" s="5">
        <v>11</v>
      </c>
      <c r="D25" s="5">
        <v>9</v>
      </c>
      <c r="E25" s="5">
        <v>10</v>
      </c>
      <c r="F25" s="7">
        <f t="shared" si="0"/>
        <v>10</v>
      </c>
    </row>
    <row r="26" spans="1:6" ht="15.75" x14ac:dyDescent="0.25">
      <c r="A26" s="34"/>
      <c r="B26" s="6" t="s">
        <v>7</v>
      </c>
      <c r="C26" s="5">
        <v>10</v>
      </c>
      <c r="D26" s="5">
        <v>13</v>
      </c>
      <c r="E26" s="5">
        <v>10</v>
      </c>
      <c r="F26" s="7">
        <f t="shared" si="0"/>
        <v>11</v>
      </c>
    </row>
    <row r="27" spans="1:6" ht="15.75" x14ac:dyDescent="0.25">
      <c r="A27" s="34"/>
      <c r="B27" s="6" t="s">
        <v>19</v>
      </c>
      <c r="C27" s="5">
        <v>9</v>
      </c>
      <c r="D27" s="5">
        <v>9</v>
      </c>
      <c r="E27" s="5">
        <v>8</v>
      </c>
      <c r="F27" s="7">
        <f t="shared" si="0"/>
        <v>8.6666666666666661</v>
      </c>
    </row>
    <row r="28" spans="1:6" ht="15.75" x14ac:dyDescent="0.25">
      <c r="A28" s="34"/>
      <c r="B28" s="6" t="s">
        <v>8</v>
      </c>
      <c r="C28" s="5">
        <v>10</v>
      </c>
      <c r="D28" s="5">
        <v>10</v>
      </c>
      <c r="E28" s="5">
        <v>9</v>
      </c>
      <c r="F28" s="7">
        <f t="shared" si="0"/>
        <v>9.6666666666666661</v>
      </c>
    </row>
    <row r="29" spans="1:6" ht="15.75" x14ac:dyDescent="0.25">
      <c r="A29" s="34"/>
      <c r="B29" s="6" t="s">
        <v>9</v>
      </c>
      <c r="C29" s="5">
        <v>10</v>
      </c>
      <c r="D29" s="5">
        <v>11</v>
      </c>
      <c r="E29" s="5">
        <v>15</v>
      </c>
      <c r="F29" s="7">
        <f t="shared" si="0"/>
        <v>12</v>
      </c>
    </row>
    <row r="30" spans="1:6" ht="15.75" x14ac:dyDescent="0.25">
      <c r="A30" s="34"/>
      <c r="B30" s="6" t="s">
        <v>10</v>
      </c>
      <c r="C30" s="5">
        <v>10</v>
      </c>
      <c r="D30" s="5">
        <v>10</v>
      </c>
      <c r="E30" s="5">
        <v>12</v>
      </c>
      <c r="F30" s="7">
        <f t="shared" si="0"/>
        <v>10.666666666666666</v>
      </c>
    </row>
    <row r="31" spans="1:6" ht="15.75" x14ac:dyDescent="0.25">
      <c r="A31" s="34"/>
      <c r="B31" s="6" t="s">
        <v>11</v>
      </c>
      <c r="C31" s="5">
        <v>13</v>
      </c>
      <c r="D31" s="5">
        <v>9</v>
      </c>
      <c r="E31" s="5">
        <v>6</v>
      </c>
      <c r="F31" s="7">
        <f t="shared" si="0"/>
        <v>9.3333333333333339</v>
      </c>
    </row>
    <row r="32" spans="1:6" ht="15.75" x14ac:dyDescent="0.25">
      <c r="A32" s="34"/>
      <c r="B32" s="6" t="s">
        <v>12</v>
      </c>
      <c r="C32" s="5">
        <v>9</v>
      </c>
      <c r="D32" s="5">
        <v>9</v>
      </c>
      <c r="E32" s="5">
        <v>9</v>
      </c>
      <c r="F32" s="7">
        <f t="shared" si="0"/>
        <v>9</v>
      </c>
    </row>
    <row r="33" spans="1:6" ht="15.75" x14ac:dyDescent="0.25">
      <c r="A33" s="34"/>
      <c r="B33" s="6" t="s">
        <v>13</v>
      </c>
      <c r="C33" s="5">
        <v>10</v>
      </c>
      <c r="D33" s="5">
        <v>10</v>
      </c>
      <c r="E33" s="5">
        <v>11</v>
      </c>
      <c r="F33" s="7">
        <f t="shared" si="0"/>
        <v>10.333333333333334</v>
      </c>
    </row>
  </sheetData>
  <mergeCells count="7">
    <mergeCell ref="A15:A23"/>
    <mergeCell ref="A25:A33"/>
    <mergeCell ref="A3:A4"/>
    <mergeCell ref="C3:E3"/>
    <mergeCell ref="F3:F4"/>
    <mergeCell ref="B3:B4"/>
    <mergeCell ref="A5:A13"/>
  </mergeCells>
  <pageMargins left="0.7" right="0.7" top="0.75" bottom="0.75" header="0.3" footer="0.3"/>
  <pageSetup paperSize="9" scale="90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9"/>
  <sheetViews>
    <sheetView topLeftCell="A21" workbookViewId="0">
      <selection activeCell="K17" sqref="K17"/>
    </sheetView>
  </sheetViews>
  <sheetFormatPr defaultRowHeight="15" x14ac:dyDescent="0.25"/>
  <cols>
    <col min="2" max="2" width="13.140625" customWidth="1"/>
    <col min="4" max="5" width="11.140625" customWidth="1"/>
    <col min="6" max="6" width="10.85546875" customWidth="1"/>
  </cols>
  <sheetData>
    <row r="4" spans="2:7" x14ac:dyDescent="0.25">
      <c r="B4" s="37" t="s">
        <v>5</v>
      </c>
      <c r="C4" s="36" t="s">
        <v>2</v>
      </c>
      <c r="D4" s="36"/>
      <c r="E4" s="36"/>
      <c r="F4" s="37" t="s">
        <v>21</v>
      </c>
      <c r="G4" s="37" t="s">
        <v>22</v>
      </c>
    </row>
    <row r="5" spans="2:7" x14ac:dyDescent="0.25">
      <c r="B5" s="37"/>
      <c r="C5" s="3" t="s">
        <v>3</v>
      </c>
      <c r="D5" s="3" t="s">
        <v>14</v>
      </c>
      <c r="E5" s="3" t="s">
        <v>15</v>
      </c>
      <c r="F5" s="37"/>
      <c r="G5" s="37"/>
    </row>
    <row r="6" spans="2:7" ht="15.75" x14ac:dyDescent="0.25">
      <c r="B6" s="6" t="s">
        <v>6</v>
      </c>
      <c r="C6" s="7">
        <v>8.3333333333333339</v>
      </c>
      <c r="D6" s="7">
        <v>9</v>
      </c>
      <c r="E6" s="7">
        <v>10</v>
      </c>
      <c r="F6" s="7">
        <f>SUM(C6:E6)</f>
        <v>27.333333333333336</v>
      </c>
      <c r="G6" s="13">
        <f>AVERAGE(C6:E6)</f>
        <v>9.1111111111111125</v>
      </c>
    </row>
    <row r="7" spans="2:7" ht="15.75" x14ac:dyDescent="0.25">
      <c r="B7" s="6" t="s">
        <v>7</v>
      </c>
      <c r="C7" s="7">
        <v>9.3333333333333339</v>
      </c>
      <c r="D7" s="7">
        <v>10.666666666666666</v>
      </c>
      <c r="E7" s="7">
        <v>11</v>
      </c>
      <c r="F7" s="7">
        <f t="shared" ref="F7:F14" si="0">SUM(C7:E7)</f>
        <v>31</v>
      </c>
      <c r="G7" s="7">
        <f t="shared" ref="G7:G14" si="1">AVERAGE(C7:E7)</f>
        <v>10.333333333333334</v>
      </c>
    </row>
    <row r="8" spans="2:7" ht="15.75" x14ac:dyDescent="0.25">
      <c r="B8" s="6" t="s">
        <v>19</v>
      </c>
      <c r="C8" s="7">
        <v>9.6666666666666661</v>
      </c>
      <c r="D8" s="7">
        <v>10.333333333333334</v>
      </c>
      <c r="E8" s="7">
        <v>8.6666666666666661</v>
      </c>
      <c r="F8" s="7">
        <f t="shared" si="0"/>
        <v>28.666666666666664</v>
      </c>
      <c r="G8" s="7">
        <f t="shared" si="1"/>
        <v>9.5555555555555554</v>
      </c>
    </row>
    <row r="9" spans="2:7" ht="15.75" x14ac:dyDescent="0.25">
      <c r="B9" s="6" t="s">
        <v>8</v>
      </c>
      <c r="C9" s="7">
        <v>8.3333333333333339</v>
      </c>
      <c r="D9" s="7">
        <v>9.6666666666666661</v>
      </c>
      <c r="E9" s="7">
        <v>9.6666666666666661</v>
      </c>
      <c r="F9" s="7">
        <f t="shared" si="0"/>
        <v>27.666666666666664</v>
      </c>
      <c r="G9" s="7">
        <f t="shared" si="1"/>
        <v>9.2222222222222214</v>
      </c>
    </row>
    <row r="10" spans="2:7" ht="15.75" x14ac:dyDescent="0.25">
      <c r="B10" s="6" t="s">
        <v>9</v>
      </c>
      <c r="C10" s="7">
        <v>10.666666666666666</v>
      </c>
      <c r="D10" s="7">
        <v>10.666666666666666</v>
      </c>
      <c r="E10" s="7">
        <v>12</v>
      </c>
      <c r="F10" s="7">
        <f t="shared" si="0"/>
        <v>33.333333333333329</v>
      </c>
      <c r="G10" s="7">
        <f t="shared" si="1"/>
        <v>11.111111111111109</v>
      </c>
    </row>
    <row r="11" spans="2:7" ht="15.75" x14ac:dyDescent="0.25">
      <c r="B11" s="6" t="s">
        <v>10</v>
      </c>
      <c r="C11" s="7">
        <v>13.333333333333334</v>
      </c>
      <c r="D11" s="7">
        <v>11.333333333333334</v>
      </c>
      <c r="E11" s="7">
        <v>10.666666666666666</v>
      </c>
      <c r="F11" s="7">
        <f t="shared" si="0"/>
        <v>35.333333333333336</v>
      </c>
      <c r="G11" s="11">
        <f t="shared" si="1"/>
        <v>11.777777777777779</v>
      </c>
    </row>
    <row r="12" spans="2:7" ht="15.75" x14ac:dyDescent="0.25">
      <c r="B12" s="6" t="s">
        <v>11</v>
      </c>
      <c r="C12" s="7">
        <v>10</v>
      </c>
      <c r="D12" s="7">
        <v>11.333333333333334</v>
      </c>
      <c r="E12" s="7">
        <v>9.3333333333333339</v>
      </c>
      <c r="F12" s="7">
        <f t="shared" si="0"/>
        <v>30.666666666666671</v>
      </c>
      <c r="G12" s="7">
        <f t="shared" si="1"/>
        <v>10.222222222222223</v>
      </c>
    </row>
    <row r="13" spans="2:7" ht="15.75" x14ac:dyDescent="0.25">
      <c r="B13" s="6" t="s">
        <v>12</v>
      </c>
      <c r="C13" s="7">
        <v>11.333333333333334</v>
      </c>
      <c r="D13" s="7">
        <v>9.3333333333333339</v>
      </c>
      <c r="E13" s="7">
        <v>9</v>
      </c>
      <c r="F13" s="7">
        <f t="shared" si="0"/>
        <v>29.666666666666668</v>
      </c>
      <c r="G13" s="7">
        <f t="shared" si="1"/>
        <v>9.8888888888888893</v>
      </c>
    </row>
    <row r="14" spans="2:7" ht="15.75" x14ac:dyDescent="0.25">
      <c r="B14" s="6" t="s">
        <v>13</v>
      </c>
      <c r="C14" s="7">
        <v>11</v>
      </c>
      <c r="D14" s="7">
        <v>13</v>
      </c>
      <c r="E14" s="7">
        <v>10.333333333333334</v>
      </c>
      <c r="F14" s="7">
        <f t="shared" si="0"/>
        <v>34.333333333333336</v>
      </c>
      <c r="G14" s="12">
        <f t="shared" si="1"/>
        <v>11.444444444444445</v>
      </c>
    </row>
    <row r="15" spans="2:7" x14ac:dyDescent="0.25">
      <c r="B15" s="36" t="s">
        <v>23</v>
      </c>
      <c r="C15" s="36"/>
      <c r="D15" s="36"/>
      <c r="E15" s="36"/>
      <c r="F15" s="7">
        <f>SUM(F6:F14)</f>
        <v>278</v>
      </c>
      <c r="G15" s="7">
        <f>SUM(G6:G14)</f>
        <v>92.666666666666657</v>
      </c>
    </row>
    <row r="17" spans="2:11" x14ac:dyDescent="0.25">
      <c r="C17" s="41" t="s">
        <v>24</v>
      </c>
      <c r="D17" s="41"/>
      <c r="E17" s="41"/>
      <c r="F17">
        <f>COUNTA(C5:E5)</f>
        <v>3</v>
      </c>
    </row>
    <row r="18" spans="2:11" x14ac:dyDescent="0.25">
      <c r="C18" s="41" t="s">
        <v>25</v>
      </c>
      <c r="D18" s="41"/>
      <c r="E18" s="41"/>
      <c r="F18">
        <f>COUNTA(B6:B14)</f>
        <v>9</v>
      </c>
    </row>
    <row r="19" spans="2:11" x14ac:dyDescent="0.25">
      <c r="C19" s="41" t="s">
        <v>26</v>
      </c>
      <c r="D19" s="41"/>
      <c r="E19" s="41"/>
      <c r="F19">
        <f>(F15^2)/(F18*3)</f>
        <v>2862.3703703703704</v>
      </c>
    </row>
    <row r="20" spans="2:11" x14ac:dyDescent="0.25">
      <c r="C20" s="41" t="s">
        <v>27</v>
      </c>
      <c r="D20" s="41"/>
      <c r="E20" s="41"/>
      <c r="F20">
        <f>F18-1</f>
        <v>8</v>
      </c>
    </row>
    <row r="21" spans="2:11" x14ac:dyDescent="0.25">
      <c r="C21" s="41" t="s">
        <v>28</v>
      </c>
      <c r="D21" s="41"/>
      <c r="E21" s="41"/>
      <c r="F21">
        <f>F18*(F17-1)</f>
        <v>18</v>
      </c>
    </row>
    <row r="22" spans="2:11" x14ac:dyDescent="0.25">
      <c r="C22" t="s">
        <v>29</v>
      </c>
      <c r="F22">
        <f>(F18*F17)-1</f>
        <v>26</v>
      </c>
    </row>
    <row r="23" spans="2:11" x14ac:dyDescent="0.25">
      <c r="C23" s="41" t="s">
        <v>30</v>
      </c>
      <c r="D23" s="41"/>
      <c r="E23" s="41"/>
      <c r="F23" s="8">
        <f>SUMSQ(C6:E14)-F19</f>
        <v>42.07407407407436</v>
      </c>
    </row>
    <row r="24" spans="2:11" x14ac:dyDescent="0.25">
      <c r="C24" t="s">
        <v>31</v>
      </c>
      <c r="F24">
        <f>SUMSQ(F6:F14)/F17-F19</f>
        <v>22.370370370369983</v>
      </c>
      <c r="J24" t="s">
        <v>36</v>
      </c>
      <c r="K24">
        <f>SQRT(F27/G15)*100</f>
        <v>10.868657692934731</v>
      </c>
    </row>
    <row r="25" spans="2:11" x14ac:dyDescent="0.25">
      <c r="C25" s="41" t="s">
        <v>32</v>
      </c>
      <c r="D25" s="41"/>
      <c r="E25" s="41"/>
      <c r="F25" s="8">
        <f>F23-F24</f>
        <v>19.703703703704377</v>
      </c>
    </row>
    <row r="26" spans="2:11" x14ac:dyDescent="0.25">
      <c r="C26" s="41" t="s">
        <v>33</v>
      </c>
      <c r="D26" s="41"/>
      <c r="E26" s="41"/>
      <c r="F26">
        <f>F24/(F18-1)</f>
        <v>2.7962962962962479</v>
      </c>
    </row>
    <row r="27" spans="2:11" x14ac:dyDescent="0.25">
      <c r="C27" s="41" t="s">
        <v>34</v>
      </c>
      <c r="D27" s="41"/>
      <c r="E27" s="41"/>
      <c r="F27">
        <f>F25/F21</f>
        <v>1.0946502057613543</v>
      </c>
    </row>
    <row r="28" spans="2:11" x14ac:dyDescent="0.25">
      <c r="C28" t="s">
        <v>35</v>
      </c>
      <c r="F28">
        <f xml:space="preserve"> F26/F27</f>
        <v>2.5545112781953572</v>
      </c>
    </row>
    <row r="30" spans="2:11" x14ac:dyDescent="0.25">
      <c r="B30" t="s">
        <v>37</v>
      </c>
    </row>
    <row r="32" spans="2:11" x14ac:dyDescent="0.25">
      <c r="B32" s="42" t="s">
        <v>38</v>
      </c>
      <c r="C32" s="42" t="s">
        <v>39</v>
      </c>
      <c r="D32" s="42" t="s">
        <v>40</v>
      </c>
      <c r="E32" s="42" t="s">
        <v>41</v>
      </c>
      <c r="F32" s="42" t="s">
        <v>42</v>
      </c>
      <c r="G32" s="36" t="s">
        <v>45</v>
      </c>
      <c r="H32" s="36"/>
      <c r="I32" s="10"/>
    </row>
    <row r="33" spans="2:9" x14ac:dyDescent="0.25">
      <c r="B33" s="43"/>
      <c r="C33" s="43"/>
      <c r="D33" s="43"/>
      <c r="E33" s="43"/>
      <c r="F33" s="43"/>
      <c r="G33" s="3">
        <v>0.05</v>
      </c>
      <c r="H33" s="3">
        <v>0.01</v>
      </c>
      <c r="I33" s="10"/>
    </row>
    <row r="34" spans="2:9" x14ac:dyDescent="0.25">
      <c r="B34" s="4" t="s">
        <v>5</v>
      </c>
      <c r="C34" s="4">
        <v>8</v>
      </c>
      <c r="D34" s="4">
        <f>F24</f>
        <v>22.370370370369983</v>
      </c>
      <c r="E34" s="4">
        <f>F26</f>
        <v>2.7962962962962479</v>
      </c>
      <c r="F34" s="4">
        <f>F28</f>
        <v>2.5545112781953572</v>
      </c>
      <c r="G34" s="3">
        <f>FINV(G33,C34,C35)</f>
        <v>2.5101578953835757</v>
      </c>
      <c r="H34" s="3">
        <f>FINV(H33,C34,C35)</f>
        <v>3.7054218811720387</v>
      </c>
    </row>
    <row r="35" spans="2:9" x14ac:dyDescent="0.25">
      <c r="B35" s="4" t="s">
        <v>43</v>
      </c>
      <c r="C35" s="4">
        <v>18</v>
      </c>
      <c r="D35" s="9">
        <f>F25</f>
        <v>19.703703703704377</v>
      </c>
      <c r="E35" s="4">
        <f>F27</f>
        <v>1.0946502057613543</v>
      </c>
      <c r="F35" s="4"/>
      <c r="G35" s="3" t="str">
        <f>IF(F34&lt;G34,"tn",IF(F34&lt;H34,"*",IF(F34&gt;H34,"**")))</f>
        <v>*</v>
      </c>
      <c r="H35" s="3"/>
    </row>
    <row r="36" spans="2:9" x14ac:dyDescent="0.25">
      <c r="B36" s="4" t="s">
        <v>44</v>
      </c>
      <c r="C36" s="4">
        <v>26</v>
      </c>
      <c r="D36" s="9">
        <f>F23</f>
        <v>42.07407407407436</v>
      </c>
      <c r="E36" s="4"/>
      <c r="F36" s="4"/>
      <c r="G36" s="3"/>
      <c r="H36" s="3"/>
    </row>
    <row r="39" spans="2:9" x14ac:dyDescent="0.25">
      <c r="F39" t="s">
        <v>49</v>
      </c>
      <c r="G39" t="s">
        <v>48</v>
      </c>
    </row>
  </sheetData>
  <mergeCells count="20">
    <mergeCell ref="F32:F33"/>
    <mergeCell ref="G32:H32"/>
    <mergeCell ref="C26:E26"/>
    <mergeCell ref="C27:E27"/>
    <mergeCell ref="B32:B33"/>
    <mergeCell ref="C32:C33"/>
    <mergeCell ref="D32:D33"/>
    <mergeCell ref="E32:E33"/>
    <mergeCell ref="C25:E25"/>
    <mergeCell ref="B4:B5"/>
    <mergeCell ref="C4:E4"/>
    <mergeCell ref="F4:F5"/>
    <mergeCell ref="G4:G5"/>
    <mergeCell ref="B15:E15"/>
    <mergeCell ref="C17:E17"/>
    <mergeCell ref="C18:E18"/>
    <mergeCell ref="C19:E19"/>
    <mergeCell ref="C20:E20"/>
    <mergeCell ref="C21:E21"/>
    <mergeCell ref="C23:E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workbookViewId="0">
      <selection activeCell="H13" sqref="H13"/>
    </sheetView>
  </sheetViews>
  <sheetFormatPr defaultRowHeight="15" x14ac:dyDescent="0.25"/>
  <cols>
    <col min="1" max="1" width="29.42578125" customWidth="1"/>
    <col min="2" max="2" width="31" customWidth="1"/>
    <col min="4" max="4" width="36.42578125" customWidth="1"/>
    <col min="5" max="5" width="34.85546875" customWidth="1"/>
  </cols>
  <sheetData>
    <row r="2" spans="1:7" ht="15.75" x14ac:dyDescent="0.25">
      <c r="A2" s="44" t="s">
        <v>50</v>
      </c>
      <c r="B2" s="46" t="s">
        <v>39</v>
      </c>
      <c r="C2" s="46" t="s">
        <v>40</v>
      </c>
      <c r="D2" s="46" t="s">
        <v>41</v>
      </c>
      <c r="E2" s="46" t="s">
        <v>51</v>
      </c>
      <c r="F2" s="48" t="s">
        <v>52</v>
      </c>
      <c r="G2" s="48"/>
    </row>
    <row r="3" spans="1:7" ht="15.75" x14ac:dyDescent="0.25">
      <c r="A3" s="45"/>
      <c r="B3" s="47"/>
      <c r="C3" s="47"/>
      <c r="D3" s="47"/>
      <c r="E3" s="47"/>
      <c r="F3" s="14">
        <v>0.05</v>
      </c>
      <c r="G3" s="14">
        <v>0.01</v>
      </c>
    </row>
    <row r="4" spans="1:7" ht="15.75" x14ac:dyDescent="0.25">
      <c r="A4" s="15" t="s">
        <v>53</v>
      </c>
      <c r="B4" s="16">
        <v>2</v>
      </c>
      <c r="C4" s="17">
        <v>5.5039999999999996</v>
      </c>
      <c r="D4" s="18">
        <v>2.7519999999999998</v>
      </c>
      <c r="E4" s="18" t="s">
        <v>66</v>
      </c>
      <c r="F4" s="19">
        <v>3.56</v>
      </c>
      <c r="G4" s="20">
        <v>6.01</v>
      </c>
    </row>
    <row r="5" spans="1:7" ht="15.75" x14ac:dyDescent="0.25">
      <c r="A5" s="15" t="s">
        <v>54</v>
      </c>
      <c r="B5" s="16">
        <v>2</v>
      </c>
      <c r="C5" s="18">
        <v>9.2159999999999993</v>
      </c>
      <c r="D5" s="18">
        <v>4.6079999999999997</v>
      </c>
      <c r="E5" s="18" t="s">
        <v>67</v>
      </c>
      <c r="F5" s="19">
        <v>3.56</v>
      </c>
      <c r="G5" s="20">
        <v>6.01</v>
      </c>
    </row>
    <row r="6" spans="1:7" ht="15.75" x14ac:dyDescent="0.25">
      <c r="A6" s="15" t="s">
        <v>55</v>
      </c>
      <c r="B6" s="16">
        <v>4</v>
      </c>
      <c r="C6" s="18">
        <v>7.6459999999999999</v>
      </c>
      <c r="D6" s="18">
        <v>1.911</v>
      </c>
      <c r="E6" s="18" t="s">
        <v>68</v>
      </c>
      <c r="F6" s="19">
        <v>2.93</v>
      </c>
      <c r="G6" s="20">
        <v>4.58</v>
      </c>
    </row>
    <row r="7" spans="1:7" ht="15.75" x14ac:dyDescent="0.25">
      <c r="A7" s="15" t="s">
        <v>56</v>
      </c>
      <c r="B7" s="16">
        <v>18</v>
      </c>
      <c r="C7" s="18">
        <v>19.699000000000002</v>
      </c>
      <c r="D7" s="18">
        <v>1.0940000000000001</v>
      </c>
      <c r="E7" s="18"/>
      <c r="F7" s="21"/>
      <c r="G7" s="22"/>
    </row>
    <row r="8" spans="1:7" ht="15.75" x14ac:dyDescent="0.25">
      <c r="A8" s="23" t="s">
        <v>57</v>
      </c>
      <c r="B8" s="24">
        <v>26</v>
      </c>
      <c r="C8" s="25">
        <v>42.064999999999998</v>
      </c>
      <c r="D8" s="25"/>
      <c r="E8" s="25"/>
      <c r="F8" s="26"/>
      <c r="G8" s="27"/>
    </row>
    <row r="9" spans="1:7" ht="15.75" x14ac:dyDescent="0.25">
      <c r="A9" s="28" t="s">
        <v>65</v>
      </c>
      <c r="B9" s="1"/>
      <c r="F9" s="1"/>
    </row>
    <row r="13" spans="1:7" ht="15" customHeight="1" x14ac:dyDescent="0.25">
      <c r="A13" s="51" t="s">
        <v>58</v>
      </c>
      <c r="B13" s="52" t="s">
        <v>69</v>
      </c>
      <c r="C13" s="29"/>
      <c r="D13" s="49" t="s">
        <v>58</v>
      </c>
      <c r="E13" s="50" t="s">
        <v>69</v>
      </c>
    </row>
    <row r="14" spans="1:7" x14ac:dyDescent="0.25">
      <c r="A14" s="30" t="s">
        <v>59</v>
      </c>
      <c r="B14" s="30" t="s">
        <v>70</v>
      </c>
      <c r="C14" s="30"/>
      <c r="D14" s="30" t="s">
        <v>10</v>
      </c>
      <c r="E14" s="30" t="s">
        <v>76</v>
      </c>
    </row>
    <row r="15" spans="1:7" x14ac:dyDescent="0.25">
      <c r="A15" s="30" t="s">
        <v>60</v>
      </c>
      <c r="B15" s="30" t="s">
        <v>71</v>
      </c>
      <c r="C15" s="30"/>
      <c r="D15" s="30" t="s">
        <v>13</v>
      </c>
      <c r="E15" s="30" t="s">
        <v>77</v>
      </c>
    </row>
    <row r="16" spans="1:7" x14ac:dyDescent="0.25">
      <c r="A16" s="30" t="s">
        <v>61</v>
      </c>
      <c r="B16" s="30" t="s">
        <v>72</v>
      </c>
      <c r="C16" s="30"/>
      <c r="D16" s="30" t="s">
        <v>9</v>
      </c>
      <c r="E16" s="30" t="s">
        <v>78</v>
      </c>
    </row>
    <row r="17" spans="1:5" x14ac:dyDescent="0.25">
      <c r="A17" s="30"/>
      <c r="B17" s="30"/>
      <c r="C17" s="31"/>
      <c r="D17" s="30" t="s">
        <v>7</v>
      </c>
      <c r="E17" s="30" t="s">
        <v>79</v>
      </c>
    </row>
    <row r="18" spans="1:5" x14ac:dyDescent="0.25">
      <c r="A18" s="30" t="s">
        <v>62</v>
      </c>
      <c r="B18" s="30" t="s">
        <v>73</v>
      </c>
      <c r="C18" s="30"/>
      <c r="D18" s="30" t="s">
        <v>11</v>
      </c>
      <c r="E18" s="30" t="s">
        <v>80</v>
      </c>
    </row>
    <row r="19" spans="1:5" x14ac:dyDescent="0.25">
      <c r="A19" s="30" t="s">
        <v>63</v>
      </c>
      <c r="B19" s="30" t="s">
        <v>74</v>
      </c>
      <c r="C19" s="30"/>
      <c r="D19" s="30" t="s">
        <v>12</v>
      </c>
      <c r="E19" s="30" t="s">
        <v>81</v>
      </c>
    </row>
    <row r="20" spans="1:5" x14ac:dyDescent="0.25">
      <c r="A20" s="32" t="s">
        <v>64</v>
      </c>
      <c r="B20" s="32" t="s">
        <v>75</v>
      </c>
      <c r="C20" s="30"/>
      <c r="D20" s="30" t="s">
        <v>19</v>
      </c>
      <c r="E20" s="30" t="s">
        <v>83</v>
      </c>
    </row>
    <row r="21" spans="1:5" x14ac:dyDescent="0.25">
      <c r="D21" s="10" t="s">
        <v>8</v>
      </c>
      <c r="E21" s="10" t="s">
        <v>82</v>
      </c>
    </row>
    <row r="22" spans="1:5" x14ac:dyDescent="0.25">
      <c r="D22" s="33" t="s">
        <v>6</v>
      </c>
      <c r="E22" s="33" t="s">
        <v>84</v>
      </c>
    </row>
  </sheetData>
  <mergeCells count="6">
    <mergeCell ref="F2:G2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SAMPEL</vt:lpstr>
      <vt:lpstr>ANOVA JLHCABANG</vt:lpstr>
      <vt:lpstr>tabel hasil cabang produktif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Beny</dc:creator>
  <cp:lastModifiedBy>Beny</cp:lastModifiedBy>
  <cp:lastPrinted>2018-12-11T01:44:26Z</cp:lastPrinted>
  <dcterms:created xsi:type="dcterms:W3CDTF">2018-11-15T15:22:48Z</dcterms:created>
  <dcterms:modified xsi:type="dcterms:W3CDTF">2019-05-02T14:13:05Z</dcterms:modified>
</cp:coreProperties>
</file>