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50" windowWidth="20115" windowHeight="7995" activeTab="0"/>
  </bookViews>
  <sheets>
    <sheet name="tabel hasil tinggi tanaman (2)" sheetId="18" r:id="rId1"/>
    <sheet name="DATA SAS 4 MST (2)" sheetId="17" r:id="rId2"/>
    <sheet name="4 MST (2)" sheetId="16" r:id="rId3"/>
    <sheet name="DATA SAS 6 MST (2)" sheetId="15" r:id="rId4"/>
    <sheet name="6 MST (2)" sheetId="14" r:id="rId5"/>
    <sheet name="2 MST" sheetId="1" r:id="rId6"/>
    <sheet name="4 MST" sheetId="4" r:id="rId7"/>
    <sheet name="6 MST" sheetId="5" r:id="rId8"/>
    <sheet name="ANOVA 2MST" sheetId="9" r:id="rId9"/>
    <sheet name="ANOVA 4MST" sheetId="8" r:id="rId10"/>
    <sheet name="ANOVA 6MST" sheetId="3" r:id="rId11"/>
    <sheet name="DATA SAS 4 MST" sheetId="12" r:id="rId12"/>
    <sheet name="DATA SAS 6 MST" sheetId="10" r:id="rId13"/>
    <sheet name="tabel hasil tinggi tanaman" sheetId="11" r:id="rId14"/>
  </sheets>
  <definedNames/>
  <calcPr calcId="145621"/>
</workbook>
</file>

<file path=xl/sharedStrings.xml><?xml version="1.0" encoding="utf-8"?>
<sst xmlns="http://schemas.openxmlformats.org/spreadsheetml/2006/main" count="640" uniqueCount="94">
  <si>
    <t>PENGAMATAN :</t>
  </si>
  <si>
    <t>SAMPEL</t>
  </si>
  <si>
    <t>ULANGAN</t>
  </si>
  <si>
    <t>I</t>
  </si>
  <si>
    <t>RATA-RATA</t>
  </si>
  <si>
    <t>PERLAKUAN</t>
  </si>
  <si>
    <t>S0K0</t>
  </si>
  <si>
    <t>S0K1</t>
  </si>
  <si>
    <t>S1K0</t>
  </si>
  <si>
    <t>S1K1</t>
  </si>
  <si>
    <t>S1K2</t>
  </si>
  <si>
    <t>S2K0</t>
  </si>
  <si>
    <t>S2K1</t>
  </si>
  <si>
    <t>S2K2</t>
  </si>
  <si>
    <t>II</t>
  </si>
  <si>
    <t>III</t>
  </si>
  <si>
    <t>TANGGAL :</t>
  </si>
  <si>
    <t>WAKTU :</t>
  </si>
  <si>
    <t>2 MST</t>
  </si>
  <si>
    <t>TINGGI TANAMAN</t>
  </si>
  <si>
    <t>(cm)</t>
  </si>
  <si>
    <t>2 NOV 2018</t>
  </si>
  <si>
    <t>S0K2</t>
  </si>
  <si>
    <t>6 MST</t>
  </si>
  <si>
    <t>4 MST</t>
  </si>
  <si>
    <t xml:space="preserve"> </t>
  </si>
  <si>
    <t xml:space="preserve">JUMLAH </t>
  </si>
  <si>
    <t>RERATA</t>
  </si>
  <si>
    <t>JUMLAH</t>
  </si>
  <si>
    <t>JUMLAH ULANGAN</t>
  </si>
  <si>
    <t>JUMLAH PERLAKUAN</t>
  </si>
  <si>
    <t>FAKTOR KOREKSI (FK)</t>
  </si>
  <si>
    <t>DERAJAT BEBAS PERLAKUAN</t>
  </si>
  <si>
    <t>DERAJAT BEBAS GALAT</t>
  </si>
  <si>
    <t>DERAJAT BEBAS TOTAL</t>
  </si>
  <si>
    <t>JLH KUADRAT TOTAL (JKT)</t>
  </si>
  <si>
    <t>JLH KUADRAT PERLAKUAN (JKP)</t>
  </si>
  <si>
    <t>JUMLAH KUADRAT GALAT (JKG)</t>
  </si>
  <si>
    <t>KUDRAT TENGAH PERLAKUAN (KTP)</t>
  </si>
  <si>
    <t>KUDRAT TENGAH GALAT (KTG)</t>
  </si>
  <si>
    <t xml:space="preserve">F HITUNG </t>
  </si>
  <si>
    <t>KK</t>
  </si>
  <si>
    <t>TABEL SIDIK RAGAM/ANOVA</t>
  </si>
  <si>
    <t>SK</t>
  </si>
  <si>
    <t>DB</t>
  </si>
  <si>
    <t>JK</t>
  </si>
  <si>
    <t>KT</t>
  </si>
  <si>
    <t>F hitung</t>
  </si>
  <si>
    <t>GALAT</t>
  </si>
  <si>
    <t>TOTAL</t>
  </si>
  <si>
    <t>F tabel</t>
  </si>
  <si>
    <t>**</t>
  </si>
  <si>
    <t>BERPENGARUH SANGAT NYATA</t>
  </si>
  <si>
    <t>tn</t>
  </si>
  <si>
    <t>TIDAK BERPENGARUH NYATA</t>
  </si>
  <si>
    <t>S0</t>
  </si>
  <si>
    <t>K0</t>
  </si>
  <si>
    <t>K1</t>
  </si>
  <si>
    <t>K2</t>
  </si>
  <si>
    <t>S1</t>
  </si>
  <si>
    <t>S2</t>
  </si>
  <si>
    <t>Perlakuan</t>
  </si>
  <si>
    <t>Sumber Keragaman</t>
  </si>
  <si>
    <t xml:space="preserve"> F hitung</t>
  </si>
  <si>
    <t>Tepung Kerang</t>
  </si>
  <si>
    <t>Arang Sekam*Tepung Kerang</t>
  </si>
  <si>
    <t>Galat</t>
  </si>
  <si>
    <t>Total</t>
  </si>
  <si>
    <t>Arang Sekam</t>
  </si>
  <si>
    <t>4,92*</t>
  </si>
  <si>
    <t>15,86**</t>
  </si>
  <si>
    <r>
      <t>0,35</t>
    </r>
    <r>
      <rPr>
        <vertAlign val="superscript"/>
        <sz val="12"/>
        <color theme="1"/>
        <rFont val="Times New Roman"/>
        <family val="1"/>
      </rPr>
      <t>tn</t>
    </r>
  </si>
  <si>
    <t xml:space="preserve">F tabel </t>
  </si>
  <si>
    <t>KK = 8,278 %</t>
  </si>
  <si>
    <t>Tinggi Tanaman (cm)</t>
  </si>
  <si>
    <t>54,482 a</t>
  </si>
  <si>
    <t>52,591 a</t>
  </si>
  <si>
    <t>48,298 b</t>
  </si>
  <si>
    <t>57,148 a</t>
  </si>
  <si>
    <t>52,408 b</t>
  </si>
  <si>
    <t>45,816 c</t>
  </si>
  <si>
    <t>4,04 *</t>
  </si>
  <si>
    <t>9,74 **</t>
  </si>
  <si>
    <t>1,37 tn</t>
  </si>
  <si>
    <t>KK =  9,771 %</t>
  </si>
  <si>
    <t>27,277 a</t>
  </si>
  <si>
    <t>25,611 ab</t>
  </si>
  <si>
    <t>23,926 b</t>
  </si>
  <si>
    <t>28,166 a</t>
  </si>
  <si>
    <t>25,686 b</t>
  </si>
  <si>
    <t>22,962 c</t>
  </si>
  <si>
    <t>11,32 **</t>
  </si>
  <si>
    <t>8,57 **</t>
  </si>
  <si>
    <t>0,8 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</si>
</sst>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(* #,##0.0_);_(* \(#,##0.0\);_(* &quot;-&quot;_);_(@_)"/>
    <numFmt numFmtId="165" formatCode="_(* #,##0.000_);_(* \(#,##0.000\);_(* &quot;-&quot;_);_(@_)"/>
    <numFmt numFmtId="166" formatCode="0.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3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rgb="FF000000"/>
      <name val="Courier New"/>
      <family val="3"/>
    </font>
    <font>
      <sz val="12"/>
      <color rgb="FF000000"/>
      <name val="Times New Roman"/>
      <family val="1"/>
    </font>
    <font>
      <vertAlign val="superscript"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0" fontId="0" fillId="0" borderId="0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0" xfId="19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166" fontId="4" fillId="0" borderId="0" xfId="0" applyNumberFormat="1" applyFont="1"/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/>
    <xf numFmtId="165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9" fontId="4" fillId="0" borderId="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1" fontId="4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abSelected="1" workbookViewId="0" topLeftCell="A1">
      <selection activeCell="B14" sqref="B14"/>
    </sheetView>
  </sheetViews>
  <sheetFormatPr defaultColWidth="9.140625" defaultRowHeight="15"/>
  <cols>
    <col min="1" max="1" width="28.8515625" style="0" customWidth="1"/>
    <col min="2" max="2" width="18.8515625" style="1" customWidth="1"/>
    <col min="3" max="3" width="20.421875" style="0" customWidth="1"/>
    <col min="4" max="4" width="19.28125" style="0" customWidth="1"/>
    <col min="5" max="5" width="13.57421875" style="0" customWidth="1"/>
    <col min="6" max="6" width="8.28125" style="1" customWidth="1"/>
    <col min="7" max="7" width="8.7109375" style="0" customWidth="1"/>
  </cols>
  <sheetData>
    <row r="2" spans="1:7" s="18" customFormat="1" ht="15.75">
      <c r="A2" s="54" t="s">
        <v>62</v>
      </c>
      <c r="B2" s="48" t="s">
        <v>44</v>
      </c>
      <c r="C2" s="48" t="s">
        <v>45</v>
      </c>
      <c r="D2" s="48" t="s">
        <v>46</v>
      </c>
      <c r="E2" s="48" t="s">
        <v>63</v>
      </c>
      <c r="F2" s="50" t="s">
        <v>72</v>
      </c>
      <c r="G2" s="50"/>
    </row>
    <row r="3" spans="1:7" s="18" customFormat="1" ht="15.75">
      <c r="A3" s="55"/>
      <c r="B3" s="49"/>
      <c r="C3" s="49"/>
      <c r="D3" s="49"/>
      <c r="E3" s="49"/>
      <c r="F3" s="31">
        <v>0.05</v>
      </c>
      <c r="G3" s="31">
        <v>0.01</v>
      </c>
    </row>
    <row r="4" spans="1:7" s="17" customFormat="1" ht="15.75">
      <c r="A4" s="24" t="s">
        <v>68</v>
      </c>
      <c r="B4" s="18">
        <v>2</v>
      </c>
      <c r="C4" s="19">
        <v>225.0940222</v>
      </c>
      <c r="D4" s="21">
        <v>112.5470111</v>
      </c>
      <c r="E4" s="20" t="s">
        <v>92</v>
      </c>
      <c r="F4" s="23">
        <v>3.56</v>
      </c>
      <c r="G4" s="25">
        <v>6.01</v>
      </c>
    </row>
    <row r="5" spans="1:7" s="17" customFormat="1" ht="15.75">
      <c r="A5" s="24" t="s">
        <v>64</v>
      </c>
      <c r="B5" s="18">
        <v>2</v>
      </c>
      <c r="C5" s="21">
        <v>297.3280667</v>
      </c>
      <c r="D5" s="21">
        <v>148.6640333</v>
      </c>
      <c r="E5" s="20" t="s">
        <v>91</v>
      </c>
      <c r="F5" s="23">
        <v>3.56</v>
      </c>
      <c r="G5" s="25">
        <v>6.01</v>
      </c>
    </row>
    <row r="6" spans="1:7" s="17" customFormat="1" ht="15.75">
      <c r="A6" s="24" t="s">
        <v>65</v>
      </c>
      <c r="B6" s="18">
        <v>4</v>
      </c>
      <c r="C6" s="21">
        <v>42.0381778</v>
      </c>
      <c r="D6" s="21">
        <v>10.509544</v>
      </c>
      <c r="E6" s="20" t="s">
        <v>93</v>
      </c>
      <c r="F6" s="23">
        <v>2.93</v>
      </c>
      <c r="G6" s="25">
        <v>4.58</v>
      </c>
    </row>
    <row r="7" spans="1:6" s="17" customFormat="1" ht="15.75">
      <c r="A7" s="24" t="s">
        <v>66</v>
      </c>
      <c r="B7" s="18">
        <v>18</v>
      </c>
      <c r="C7" s="21">
        <v>236.3371333</v>
      </c>
      <c r="D7" s="56">
        <v>13.1298407</v>
      </c>
      <c r="E7" s="21"/>
      <c r="F7" s="22"/>
    </row>
    <row r="8" spans="1:7" s="17" customFormat="1" ht="15.75">
      <c r="A8" s="26" t="s">
        <v>67</v>
      </c>
      <c r="B8" s="27">
        <v>26</v>
      </c>
      <c r="C8" s="28">
        <v>800.7974</v>
      </c>
      <c r="D8" s="28"/>
      <c r="E8" s="28"/>
      <c r="F8" s="29"/>
      <c r="G8" s="30"/>
    </row>
    <row r="9" ht="15.75">
      <c r="A9" s="32" t="s">
        <v>73</v>
      </c>
    </row>
    <row r="12" spans="1:3" ht="15.75" customHeight="1">
      <c r="A12" s="52" t="s">
        <v>61</v>
      </c>
      <c r="B12" s="51" t="s">
        <v>74</v>
      </c>
      <c r="C12" s="51"/>
    </row>
    <row r="13" spans="1:3" ht="15">
      <c r="A13" s="53"/>
      <c r="B13" s="33" t="s">
        <v>24</v>
      </c>
      <c r="C13" s="33" t="s">
        <v>23</v>
      </c>
    </row>
    <row r="14" spans="1:9" ht="15">
      <c r="A14" s="1" t="s">
        <v>59</v>
      </c>
      <c r="C14" s="1"/>
      <c r="I14" s="16"/>
    </row>
    <row r="15" spans="1:9" ht="15">
      <c r="A15" s="1" t="s">
        <v>55</v>
      </c>
      <c r="C15" s="1"/>
      <c r="I15" s="16"/>
    </row>
    <row r="16" spans="1:3" ht="15">
      <c r="A16" s="1" t="s">
        <v>60</v>
      </c>
      <c r="C16" s="1"/>
    </row>
    <row r="17" ht="15">
      <c r="A17" s="1"/>
    </row>
    <row r="18" spans="1:3" ht="15">
      <c r="A18" s="1" t="s">
        <v>58</v>
      </c>
      <c r="C18" s="1"/>
    </row>
    <row r="19" spans="1:3" ht="15">
      <c r="A19" s="1" t="s">
        <v>57</v>
      </c>
      <c r="C19" s="1"/>
    </row>
    <row r="20" spans="1:3" ht="15">
      <c r="A20" s="33" t="s">
        <v>56</v>
      </c>
      <c r="B20" s="33"/>
      <c r="C20" s="33"/>
    </row>
    <row r="23" ht="15">
      <c r="A23" s="10" t="s">
        <v>24</v>
      </c>
    </row>
    <row r="24" spans="1:7" ht="15.75">
      <c r="A24" s="54" t="s">
        <v>62</v>
      </c>
      <c r="B24" s="48" t="s">
        <v>44</v>
      </c>
      <c r="C24" s="48" t="s">
        <v>45</v>
      </c>
      <c r="D24" s="48" t="s">
        <v>46</v>
      </c>
      <c r="E24" s="48" t="s">
        <v>63</v>
      </c>
      <c r="F24" s="50" t="s">
        <v>72</v>
      </c>
      <c r="G24" s="50"/>
    </row>
    <row r="25" spans="1:7" ht="15.75">
      <c r="A25" s="55"/>
      <c r="B25" s="49"/>
      <c r="C25" s="49"/>
      <c r="D25" s="49"/>
      <c r="E25" s="49"/>
      <c r="F25" s="31">
        <v>0.05</v>
      </c>
      <c r="G25" s="31">
        <v>0.01</v>
      </c>
    </row>
    <row r="26" spans="1:7" ht="15.75">
      <c r="A26" s="24" t="s">
        <v>68</v>
      </c>
      <c r="B26" s="18">
        <v>2</v>
      </c>
      <c r="C26" s="19">
        <v>50.5353556</v>
      </c>
      <c r="D26" s="21">
        <v>25.2676778</v>
      </c>
      <c r="E26" s="20" t="s">
        <v>81</v>
      </c>
      <c r="F26" s="23">
        <v>3.56</v>
      </c>
      <c r="G26" s="25">
        <v>6.01</v>
      </c>
    </row>
    <row r="27" spans="1:7" ht="15.75">
      <c r="A27" s="24" t="s">
        <v>64</v>
      </c>
      <c r="B27" s="18">
        <v>2</v>
      </c>
      <c r="C27" s="21">
        <v>121.9248667</v>
      </c>
      <c r="D27" s="21">
        <v>60.9624333</v>
      </c>
      <c r="E27" s="20" t="s">
        <v>82</v>
      </c>
      <c r="F27" s="23">
        <v>3.56</v>
      </c>
      <c r="G27" s="25">
        <v>6.01</v>
      </c>
    </row>
    <row r="28" spans="1:7" ht="15.75">
      <c r="A28" s="24" t="s">
        <v>65</v>
      </c>
      <c r="B28" s="18">
        <v>4</v>
      </c>
      <c r="C28" s="21">
        <v>34.3915778</v>
      </c>
      <c r="D28" s="21">
        <v>8.5978944</v>
      </c>
      <c r="E28" s="20" t="s">
        <v>83</v>
      </c>
      <c r="F28" s="23">
        <v>2.93</v>
      </c>
      <c r="G28" s="25">
        <v>4.58</v>
      </c>
    </row>
    <row r="29" spans="1:7" ht="15.75">
      <c r="A29" s="24" t="s">
        <v>66</v>
      </c>
      <c r="B29" s="18">
        <v>18</v>
      </c>
      <c r="C29" s="21">
        <v>112.6716667</v>
      </c>
      <c r="D29" s="21">
        <v>6.259537</v>
      </c>
      <c r="E29" s="21"/>
      <c r="F29" s="22"/>
      <c r="G29" s="17"/>
    </row>
    <row r="30" spans="1:7" ht="15.75">
      <c r="A30" s="26" t="s">
        <v>67</v>
      </c>
      <c r="B30" s="27">
        <v>26</v>
      </c>
      <c r="C30" s="28">
        <v>319.5234667</v>
      </c>
      <c r="D30" s="28"/>
      <c r="E30" s="28"/>
      <c r="F30" s="29"/>
      <c r="G30" s="30"/>
    </row>
    <row r="31" ht="15.75">
      <c r="A31" s="32" t="s">
        <v>84</v>
      </c>
    </row>
  </sheetData>
  <mergeCells count="14">
    <mergeCell ref="E24:E25"/>
    <mergeCell ref="F24:G24"/>
    <mergeCell ref="A12:A13"/>
    <mergeCell ref="B12:C12"/>
    <mergeCell ref="A24:A25"/>
    <mergeCell ref="B24:B25"/>
    <mergeCell ref="C24:C25"/>
    <mergeCell ref="D24:D25"/>
    <mergeCell ref="A2:A3"/>
    <mergeCell ref="B2:B3"/>
    <mergeCell ref="C2:C3"/>
    <mergeCell ref="D2:D3"/>
    <mergeCell ref="E2:E3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6"/>
  <sheetViews>
    <sheetView workbookViewId="0" topLeftCell="A23">
      <selection activeCell="K9" sqref="K9"/>
    </sheetView>
  </sheetViews>
  <sheetFormatPr defaultColWidth="9.140625" defaultRowHeight="15"/>
  <cols>
    <col min="2" max="2" width="13.140625" style="0" customWidth="1"/>
    <col min="4" max="5" width="11.140625" style="0" customWidth="1"/>
    <col min="6" max="6" width="10.8515625" style="0" customWidth="1"/>
  </cols>
  <sheetData>
    <row r="4" spans="2:7" ht="15">
      <c r="B4" s="41" t="s">
        <v>5</v>
      </c>
      <c r="C4" s="40" t="s">
        <v>2</v>
      </c>
      <c r="D4" s="40"/>
      <c r="E4" s="40"/>
      <c r="F4" s="41" t="s">
        <v>26</v>
      </c>
      <c r="G4" s="41" t="s">
        <v>27</v>
      </c>
    </row>
    <row r="5" spans="2:7" ht="15">
      <c r="B5" s="41"/>
      <c r="C5" s="3" t="s">
        <v>3</v>
      </c>
      <c r="D5" s="3" t="s">
        <v>14</v>
      </c>
      <c r="E5" s="3" t="s">
        <v>15</v>
      </c>
      <c r="F5" s="41"/>
      <c r="G5" s="41"/>
    </row>
    <row r="6" spans="2:7" ht="15.75">
      <c r="B6" s="6" t="s">
        <v>6</v>
      </c>
      <c r="C6" s="7">
        <v>17.833333333333332</v>
      </c>
      <c r="D6" s="7">
        <v>21.833333333333332</v>
      </c>
      <c r="E6" s="7">
        <v>23.666666666666668</v>
      </c>
      <c r="F6" s="7">
        <f>SUM(C6:E6)</f>
        <v>63.33333333333333</v>
      </c>
      <c r="G6" s="13">
        <f>AVERAGE(C6:E6)</f>
        <v>21.11111111111111</v>
      </c>
    </row>
    <row r="7" spans="2:7" ht="15.75">
      <c r="B7" s="6" t="s">
        <v>7</v>
      </c>
      <c r="C7" s="7">
        <v>23.5</v>
      </c>
      <c r="D7" s="7">
        <v>26.166666666666668</v>
      </c>
      <c r="E7" s="7">
        <v>27.666666666666668</v>
      </c>
      <c r="F7" s="7">
        <f aca="true" t="shared" si="0" ref="F7:F14">SUM(C7:E7)</f>
        <v>77.33333333333334</v>
      </c>
      <c r="G7" s="13">
        <f aca="true" t="shared" si="1" ref="G7:G14">AVERAGE(C7:E7)</f>
        <v>25.777777777777782</v>
      </c>
    </row>
    <row r="8" spans="2:7" ht="15.75">
      <c r="B8" s="6" t="s">
        <v>22</v>
      </c>
      <c r="C8" s="7">
        <v>33.333333333333336</v>
      </c>
      <c r="D8" s="7">
        <v>32.166666666666664</v>
      </c>
      <c r="E8" s="7">
        <v>24.333333333333332</v>
      </c>
      <c r="F8" s="7">
        <f t="shared" si="0"/>
        <v>89.83333333333333</v>
      </c>
      <c r="G8" s="13">
        <f t="shared" si="1"/>
        <v>29.944444444444443</v>
      </c>
    </row>
    <row r="9" spans="2:7" ht="15.75">
      <c r="B9" s="6" t="s">
        <v>8</v>
      </c>
      <c r="C9" s="7">
        <v>24.166666666666668</v>
      </c>
      <c r="D9" s="7">
        <v>27.833333333333332</v>
      </c>
      <c r="E9" s="7">
        <v>25.333333333333332</v>
      </c>
      <c r="F9" s="7">
        <f t="shared" si="0"/>
        <v>77.33333333333333</v>
      </c>
      <c r="G9" s="13">
        <f t="shared" si="1"/>
        <v>25.777777777777775</v>
      </c>
    </row>
    <row r="10" spans="2:7" ht="15.75">
      <c r="B10" s="6" t="s">
        <v>9</v>
      </c>
      <c r="C10" s="7">
        <v>29</v>
      </c>
      <c r="D10" s="7">
        <v>25.5</v>
      </c>
      <c r="E10" s="7">
        <v>25.333333333333332</v>
      </c>
      <c r="F10" s="7">
        <f t="shared" si="0"/>
        <v>79.83333333333333</v>
      </c>
      <c r="G10" s="13">
        <f t="shared" si="1"/>
        <v>26.61111111111111</v>
      </c>
    </row>
    <row r="11" spans="2:7" ht="15.75">
      <c r="B11" s="6" t="s">
        <v>10</v>
      </c>
      <c r="C11" s="7">
        <v>31.333333333333332</v>
      </c>
      <c r="D11" s="7">
        <v>27.666666666666668</v>
      </c>
      <c r="E11" s="7">
        <v>29.333333333333332</v>
      </c>
      <c r="F11" s="7">
        <f t="shared" si="0"/>
        <v>88.33333333333333</v>
      </c>
      <c r="G11" s="13">
        <f t="shared" si="1"/>
        <v>29.444444444444443</v>
      </c>
    </row>
    <row r="12" spans="2:7" ht="15.75">
      <c r="B12" s="6" t="s">
        <v>11</v>
      </c>
      <c r="C12" s="7">
        <v>21.833333333333332</v>
      </c>
      <c r="D12" s="7">
        <v>23.5</v>
      </c>
      <c r="E12" s="7">
        <v>20.666666666666668</v>
      </c>
      <c r="F12" s="7">
        <f t="shared" si="0"/>
        <v>66</v>
      </c>
      <c r="G12" s="13">
        <f t="shared" si="1"/>
        <v>22</v>
      </c>
    </row>
    <row r="13" spans="2:7" ht="15.75">
      <c r="B13" s="6" t="s">
        <v>12</v>
      </c>
      <c r="C13" s="7">
        <v>22</v>
      </c>
      <c r="D13" s="7">
        <v>26</v>
      </c>
      <c r="E13" s="7">
        <v>26</v>
      </c>
      <c r="F13" s="7">
        <f t="shared" si="0"/>
        <v>74</v>
      </c>
      <c r="G13" s="7">
        <f t="shared" si="1"/>
        <v>24.666666666666668</v>
      </c>
    </row>
    <row r="14" spans="2:7" ht="15.75">
      <c r="B14" s="6" t="s">
        <v>13</v>
      </c>
      <c r="C14" s="7">
        <v>25.666666666666668</v>
      </c>
      <c r="D14" s="7">
        <v>25.333333333333332</v>
      </c>
      <c r="E14" s="7">
        <v>24.333333333333332</v>
      </c>
      <c r="F14" s="7">
        <f t="shared" si="0"/>
        <v>75.33333333333333</v>
      </c>
      <c r="G14" s="7">
        <f t="shared" si="1"/>
        <v>25.11111111111111</v>
      </c>
    </row>
    <row r="15" spans="2:7" ht="15">
      <c r="B15" s="40" t="s">
        <v>28</v>
      </c>
      <c r="C15" s="40"/>
      <c r="D15" s="40"/>
      <c r="E15" s="40"/>
      <c r="F15" s="7">
        <f>SUM(F6:F14)</f>
        <v>691.3333333333334</v>
      </c>
      <c r="G15" s="7">
        <f>SUM(G6:G14)</f>
        <v>230.44444444444446</v>
      </c>
    </row>
    <row r="17" spans="3:6" ht="15">
      <c r="C17" s="45" t="s">
        <v>29</v>
      </c>
      <c r="D17" s="45"/>
      <c r="E17" s="45"/>
      <c r="F17">
        <f>COUNTA(C5:E5)</f>
        <v>3</v>
      </c>
    </row>
    <row r="18" spans="3:6" ht="15">
      <c r="C18" s="45" t="s">
        <v>30</v>
      </c>
      <c r="D18" s="45"/>
      <c r="E18" s="45"/>
      <c r="F18">
        <f>COUNTA(B6:B14)</f>
        <v>9</v>
      </c>
    </row>
    <row r="19" spans="3:6" ht="15">
      <c r="C19" s="45" t="s">
        <v>31</v>
      </c>
      <c r="D19" s="45"/>
      <c r="E19" s="45"/>
      <c r="F19">
        <f>(F15^2)/(F18*3)</f>
        <v>17701.54732510288</v>
      </c>
    </row>
    <row r="20" spans="3:6" ht="15">
      <c r="C20" s="45" t="s">
        <v>32</v>
      </c>
      <c r="D20" s="45"/>
      <c r="E20" s="45"/>
      <c r="F20">
        <f>F18-1</f>
        <v>8</v>
      </c>
    </row>
    <row r="21" spans="3:6" ht="15">
      <c r="C21" s="45" t="s">
        <v>33</v>
      </c>
      <c r="D21" s="45"/>
      <c r="E21" s="45"/>
      <c r="F21">
        <f>F18*(F17-1)</f>
        <v>18</v>
      </c>
    </row>
    <row r="22" spans="3:6" ht="15">
      <c r="C22" t="s">
        <v>34</v>
      </c>
      <c r="F22">
        <f>(F18*F17)-1</f>
        <v>26</v>
      </c>
    </row>
    <row r="23" spans="3:6" ht="15">
      <c r="C23" s="45" t="s">
        <v>35</v>
      </c>
      <c r="D23" s="45"/>
      <c r="E23" s="45"/>
      <c r="F23" s="8">
        <f>SUMSQ(C6:E14)-F19</f>
        <v>319.5082304526768</v>
      </c>
    </row>
    <row r="24" spans="3:11" ht="15">
      <c r="C24" t="s">
        <v>36</v>
      </c>
      <c r="F24">
        <f>SUMSQ(F6:F14)/F17-F19</f>
        <v>206.87860082304542</v>
      </c>
      <c r="J24" t="s">
        <v>41</v>
      </c>
      <c r="K24">
        <f>SQRT(F27/G15)*100</f>
        <v>16.47809317110217</v>
      </c>
    </row>
    <row r="25" spans="3:6" ht="15">
      <c r="C25" s="45" t="s">
        <v>37</v>
      </c>
      <c r="D25" s="45"/>
      <c r="E25" s="45"/>
      <c r="F25" s="8">
        <f>F23-F24</f>
        <v>112.62962962963138</v>
      </c>
    </row>
    <row r="26" spans="3:6" ht="15">
      <c r="C26" s="45" t="s">
        <v>38</v>
      </c>
      <c r="D26" s="45"/>
      <c r="E26" s="45"/>
      <c r="F26">
        <f>F24/(F18-1)</f>
        <v>25.859825102880677</v>
      </c>
    </row>
    <row r="27" spans="3:6" ht="15">
      <c r="C27" s="45" t="s">
        <v>39</v>
      </c>
      <c r="D27" s="45"/>
      <c r="E27" s="45"/>
      <c r="F27">
        <f>F25/F21</f>
        <v>6.257201646090632</v>
      </c>
    </row>
    <row r="28" spans="3:6" ht="15">
      <c r="C28" t="s">
        <v>40</v>
      </c>
      <c r="F28">
        <f>F26/F27</f>
        <v>4.132809930943708</v>
      </c>
    </row>
    <row r="30" ht="15">
      <c r="B30" t="s">
        <v>42</v>
      </c>
    </row>
    <row r="32" spans="2:9" ht="15">
      <c r="B32" s="46" t="s">
        <v>43</v>
      </c>
      <c r="C32" s="46" t="s">
        <v>44</v>
      </c>
      <c r="D32" s="46" t="s">
        <v>45</v>
      </c>
      <c r="E32" s="46" t="s">
        <v>46</v>
      </c>
      <c r="F32" s="46" t="s">
        <v>47</v>
      </c>
      <c r="G32" s="40" t="s">
        <v>50</v>
      </c>
      <c r="H32" s="40"/>
      <c r="I32" s="10"/>
    </row>
    <row r="33" spans="2:9" ht="15">
      <c r="B33" s="47"/>
      <c r="C33" s="47"/>
      <c r="D33" s="47"/>
      <c r="E33" s="47"/>
      <c r="F33" s="47"/>
      <c r="G33" s="3">
        <v>0.05</v>
      </c>
      <c r="H33" s="3">
        <v>0.01</v>
      </c>
      <c r="I33" s="10"/>
    </row>
    <row r="34" spans="2:8" ht="15">
      <c r="B34" s="4" t="s">
        <v>5</v>
      </c>
      <c r="C34" s="4">
        <v>8</v>
      </c>
      <c r="D34" s="4">
        <f>F24</f>
        <v>206.87860082304542</v>
      </c>
      <c r="E34" s="4">
        <f>F26</f>
        <v>25.859825102880677</v>
      </c>
      <c r="F34" s="4">
        <f>F28</f>
        <v>4.132809930943708</v>
      </c>
      <c r="G34" s="3">
        <f>FINV(G33,C34,C35)</f>
        <v>2.5101578953835757</v>
      </c>
      <c r="H34" s="3">
        <f>FINV(H33,C34,C35)</f>
        <v>3.7054218811720387</v>
      </c>
    </row>
    <row r="35" spans="2:8" ht="15">
      <c r="B35" s="4" t="s">
        <v>48</v>
      </c>
      <c r="C35" s="4">
        <v>18</v>
      </c>
      <c r="D35" s="9">
        <f>F25</f>
        <v>112.62962962963138</v>
      </c>
      <c r="E35" s="4">
        <f>F27</f>
        <v>6.257201646090632</v>
      </c>
      <c r="F35" s="4"/>
      <c r="G35" s="3" t="str">
        <f>IF(F34&lt;G34,"tn",IF(F34&lt;H34,"*",IF(F34&gt;H34,"**")))</f>
        <v>**</v>
      </c>
      <c r="H35" s="3"/>
    </row>
    <row r="36" spans="2:8" ht="15">
      <c r="B36" s="4" t="s">
        <v>49</v>
      </c>
      <c r="C36" s="4">
        <v>26</v>
      </c>
      <c r="D36" s="9">
        <f>F23</f>
        <v>319.5082304526768</v>
      </c>
      <c r="E36" s="4"/>
      <c r="F36" s="4"/>
      <c r="G36" s="3"/>
      <c r="H36" s="3"/>
    </row>
  </sheetData>
  <mergeCells count="20">
    <mergeCell ref="F32:F33"/>
    <mergeCell ref="G32:H32"/>
    <mergeCell ref="C26:E26"/>
    <mergeCell ref="C27:E27"/>
    <mergeCell ref="B32:B33"/>
    <mergeCell ref="C32:C33"/>
    <mergeCell ref="D32:D33"/>
    <mergeCell ref="E32:E33"/>
    <mergeCell ref="C25:E25"/>
    <mergeCell ref="B4:B5"/>
    <mergeCell ref="C4:E4"/>
    <mergeCell ref="F4:F5"/>
    <mergeCell ref="G4:G5"/>
    <mergeCell ref="B15:E15"/>
    <mergeCell ref="C17:E17"/>
    <mergeCell ref="C18:E18"/>
    <mergeCell ref="C19:E19"/>
    <mergeCell ref="C20:E20"/>
    <mergeCell ref="C21:E21"/>
    <mergeCell ref="C23:E2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8"/>
  <sheetViews>
    <sheetView workbookViewId="0" topLeftCell="A1">
      <selection activeCell="G12" sqref="G12:G14"/>
    </sheetView>
  </sheetViews>
  <sheetFormatPr defaultColWidth="9.140625" defaultRowHeight="15"/>
  <cols>
    <col min="2" max="2" width="13.140625" style="0" customWidth="1"/>
    <col min="4" max="5" width="11.140625" style="0" customWidth="1"/>
    <col min="6" max="6" width="10.8515625" style="0" customWidth="1"/>
  </cols>
  <sheetData>
    <row r="4" spans="2:7" ht="15">
      <c r="B4" s="41" t="s">
        <v>5</v>
      </c>
      <c r="C4" s="40" t="s">
        <v>2</v>
      </c>
      <c r="D4" s="40"/>
      <c r="E4" s="40"/>
      <c r="F4" s="41" t="s">
        <v>26</v>
      </c>
      <c r="G4" s="41" t="s">
        <v>27</v>
      </c>
    </row>
    <row r="5" spans="2:7" ht="15">
      <c r="B5" s="41"/>
      <c r="C5" s="3" t="s">
        <v>3</v>
      </c>
      <c r="D5" s="3" t="s">
        <v>14</v>
      </c>
      <c r="E5" s="3" t="s">
        <v>15</v>
      </c>
      <c r="F5" s="41"/>
      <c r="G5" s="41"/>
    </row>
    <row r="6" spans="2:7" ht="15.75">
      <c r="B6" s="6" t="s">
        <v>6</v>
      </c>
      <c r="C6" s="7">
        <v>39.333333333333336</v>
      </c>
      <c r="D6" s="7">
        <v>43</v>
      </c>
      <c r="E6" s="7">
        <v>52.333333333333336</v>
      </c>
      <c r="F6" s="7">
        <f>SUM(C6:E6)</f>
        <v>134.66666666666669</v>
      </c>
      <c r="G6" s="13">
        <f>AVERAGE(C6:E6)</f>
        <v>44.88888888888889</v>
      </c>
    </row>
    <row r="7" spans="2:7" ht="15.75">
      <c r="B7" s="6" t="s">
        <v>7</v>
      </c>
      <c r="C7" s="7">
        <v>52</v>
      </c>
      <c r="D7" s="7">
        <v>52.333333333333336</v>
      </c>
      <c r="E7" s="7">
        <v>56.666666666666664</v>
      </c>
      <c r="F7" s="7">
        <f aca="true" t="shared" si="0" ref="F7:F14">SUM(C7:E7)</f>
        <v>161</v>
      </c>
      <c r="G7" s="7">
        <f aca="true" t="shared" si="1" ref="G7:G14">AVERAGE(C7:E7)</f>
        <v>53.666666666666664</v>
      </c>
    </row>
    <row r="8" spans="2:7" ht="15.75">
      <c r="B8" s="6" t="s">
        <v>22</v>
      </c>
      <c r="C8" s="7">
        <v>65</v>
      </c>
      <c r="D8" s="7">
        <v>63.333333333333336</v>
      </c>
      <c r="E8" s="7">
        <v>49.333333333333336</v>
      </c>
      <c r="F8" s="7">
        <f t="shared" si="0"/>
        <v>177.66666666666669</v>
      </c>
      <c r="G8" s="11">
        <f t="shared" si="1"/>
        <v>59.22222222222223</v>
      </c>
    </row>
    <row r="9" spans="2:7" ht="15.75">
      <c r="B9" s="6" t="s">
        <v>8</v>
      </c>
      <c r="C9" s="7">
        <v>49.666666666666664</v>
      </c>
      <c r="D9" s="7">
        <v>51.666666666666664</v>
      </c>
      <c r="E9" s="7">
        <v>45</v>
      </c>
      <c r="F9" s="7">
        <f t="shared" si="0"/>
        <v>146.33333333333331</v>
      </c>
      <c r="G9" s="7">
        <f t="shared" si="1"/>
        <v>48.77777777777777</v>
      </c>
    </row>
    <row r="10" spans="2:7" ht="15.75">
      <c r="B10" s="6" t="s">
        <v>9</v>
      </c>
      <c r="C10" s="7">
        <v>58.666666666666664</v>
      </c>
      <c r="D10" s="7">
        <v>55.666666666666664</v>
      </c>
      <c r="E10" s="7">
        <v>52</v>
      </c>
      <c r="F10" s="7">
        <f t="shared" si="0"/>
        <v>166.33333333333331</v>
      </c>
      <c r="G10" s="7">
        <f t="shared" si="1"/>
        <v>55.444444444444436</v>
      </c>
    </row>
    <row r="11" spans="2:7" ht="15.75">
      <c r="B11" s="6" t="s">
        <v>10</v>
      </c>
      <c r="C11" s="7">
        <v>61</v>
      </c>
      <c r="D11" s="7">
        <v>57.333333333333336</v>
      </c>
      <c r="E11" s="7">
        <v>59.333333333333336</v>
      </c>
      <c r="F11" s="7">
        <f t="shared" si="0"/>
        <v>177.66666666666669</v>
      </c>
      <c r="G11" s="11">
        <f t="shared" si="1"/>
        <v>59.22222222222223</v>
      </c>
    </row>
    <row r="12" spans="2:7" ht="15.75">
      <c r="B12" s="6" t="s">
        <v>11</v>
      </c>
      <c r="C12" s="7">
        <v>44.666666666666664</v>
      </c>
      <c r="D12" s="7">
        <v>45</v>
      </c>
      <c r="E12" s="7">
        <v>41.666666666666664</v>
      </c>
      <c r="F12" s="7">
        <f t="shared" si="0"/>
        <v>131.33333333333331</v>
      </c>
      <c r="G12" s="12">
        <f t="shared" si="1"/>
        <v>43.77777777777777</v>
      </c>
    </row>
    <row r="13" spans="2:7" ht="15.75">
      <c r="B13" s="6" t="s">
        <v>12</v>
      </c>
      <c r="C13" s="7">
        <v>45</v>
      </c>
      <c r="D13" s="7">
        <v>49</v>
      </c>
      <c r="E13" s="7">
        <v>50.333333333333336</v>
      </c>
      <c r="F13" s="7">
        <f t="shared" si="0"/>
        <v>144.33333333333334</v>
      </c>
      <c r="G13" s="7">
        <f t="shared" si="1"/>
        <v>48.111111111111114</v>
      </c>
    </row>
    <row r="14" spans="2:7" ht="15.75">
      <c r="B14" s="6" t="s">
        <v>13</v>
      </c>
      <c r="C14" s="7">
        <v>52.666666666666664</v>
      </c>
      <c r="D14" s="7">
        <v>54.666666666666664</v>
      </c>
      <c r="E14" s="7">
        <v>51.666666666666664</v>
      </c>
      <c r="F14" s="7">
        <f t="shared" si="0"/>
        <v>159</v>
      </c>
      <c r="G14" s="7">
        <f t="shared" si="1"/>
        <v>53</v>
      </c>
    </row>
    <row r="15" spans="2:7" ht="15">
      <c r="B15" s="40" t="s">
        <v>28</v>
      </c>
      <c r="C15" s="40"/>
      <c r="D15" s="40"/>
      <c r="E15" s="40"/>
      <c r="F15" s="7">
        <f>SUM(F6:F14)</f>
        <v>1398.3333333333333</v>
      </c>
      <c r="G15" s="7">
        <f>SUM(G6:G14)</f>
        <v>466.1111111111111</v>
      </c>
    </row>
    <row r="17" spans="3:6" ht="15">
      <c r="C17" s="45" t="s">
        <v>29</v>
      </c>
      <c r="D17" s="45"/>
      <c r="E17" s="45"/>
      <c r="F17">
        <f>COUNTA(C5:E5)</f>
        <v>3</v>
      </c>
    </row>
    <row r="18" spans="3:6" ht="15">
      <c r="C18" s="45" t="s">
        <v>30</v>
      </c>
      <c r="D18" s="45"/>
      <c r="E18" s="45"/>
      <c r="F18">
        <f>COUNTA(B6:B14)</f>
        <v>9</v>
      </c>
    </row>
    <row r="19" spans="3:6" ht="15">
      <c r="C19" s="45" t="s">
        <v>31</v>
      </c>
      <c r="D19" s="45"/>
      <c r="E19" s="45"/>
      <c r="F19">
        <f>(F15^2)/(F18*3)</f>
        <v>72419.85596707818</v>
      </c>
    </row>
    <row r="20" spans="3:6" ht="15">
      <c r="C20" s="45" t="s">
        <v>32</v>
      </c>
      <c r="D20" s="45"/>
      <c r="E20" s="45"/>
      <c r="F20">
        <f>F18-1</f>
        <v>8</v>
      </c>
    </row>
    <row r="21" spans="3:6" ht="15">
      <c r="C21" s="45" t="s">
        <v>33</v>
      </c>
      <c r="D21" s="45"/>
      <c r="E21" s="45"/>
      <c r="F21">
        <f>F18*(F17-1)</f>
        <v>18</v>
      </c>
    </row>
    <row r="22" spans="3:6" ht="15">
      <c r="C22" t="s">
        <v>34</v>
      </c>
      <c r="F22">
        <f>(F18*F17)-1</f>
        <v>26</v>
      </c>
    </row>
    <row r="23" spans="3:6" ht="15">
      <c r="C23" s="45" t="s">
        <v>35</v>
      </c>
      <c r="D23" s="45"/>
      <c r="E23" s="45"/>
      <c r="F23" s="8">
        <f>SUMSQ(C6:E14)-F19</f>
        <v>1120.4773662551452</v>
      </c>
    </row>
    <row r="24" spans="3:11" ht="15">
      <c r="C24" t="s">
        <v>36</v>
      </c>
      <c r="F24">
        <f>SUMSQ(F6:F14)/F17-F19</f>
        <v>789.7366255144152</v>
      </c>
      <c r="J24" t="s">
        <v>41</v>
      </c>
      <c r="K24">
        <f>SQRT(F27/G15)*100</f>
        <v>19.85467886003091</v>
      </c>
    </row>
    <row r="25" spans="3:6" ht="15">
      <c r="C25" s="45" t="s">
        <v>37</v>
      </c>
      <c r="D25" s="45"/>
      <c r="E25" s="45"/>
      <c r="F25" s="8">
        <f>F23-F24</f>
        <v>330.74074074072996</v>
      </c>
    </row>
    <row r="26" spans="3:6" ht="15">
      <c r="C26" s="45" t="s">
        <v>38</v>
      </c>
      <c r="D26" s="45"/>
      <c r="E26" s="45"/>
      <c r="F26">
        <f>F24/(F18-1)</f>
        <v>98.7170781893019</v>
      </c>
    </row>
    <row r="27" spans="3:6" ht="15">
      <c r="C27" s="45" t="s">
        <v>39</v>
      </c>
      <c r="D27" s="45"/>
      <c r="E27" s="45"/>
      <c r="F27">
        <f>F25/F21</f>
        <v>18.37448559670722</v>
      </c>
    </row>
    <row r="28" spans="3:6" ht="15">
      <c r="C28" t="s">
        <v>40</v>
      </c>
      <c r="F28">
        <f>F26/F27</f>
        <v>5.372508398656471</v>
      </c>
    </row>
    <row r="30" ht="15">
      <c r="B30" t="s">
        <v>42</v>
      </c>
    </row>
    <row r="32" spans="2:9" ht="15">
      <c r="B32" s="46" t="s">
        <v>43</v>
      </c>
      <c r="C32" s="46" t="s">
        <v>44</v>
      </c>
      <c r="D32" s="46" t="s">
        <v>45</v>
      </c>
      <c r="E32" s="46" t="s">
        <v>46</v>
      </c>
      <c r="F32" s="46" t="s">
        <v>47</v>
      </c>
      <c r="G32" s="40" t="s">
        <v>50</v>
      </c>
      <c r="H32" s="40"/>
      <c r="I32" s="10"/>
    </row>
    <row r="33" spans="2:9" ht="15">
      <c r="B33" s="47"/>
      <c r="C33" s="47"/>
      <c r="D33" s="47"/>
      <c r="E33" s="47"/>
      <c r="F33" s="47"/>
      <c r="G33" s="3">
        <v>0.05</v>
      </c>
      <c r="H33" s="3">
        <v>0.01</v>
      </c>
      <c r="I33" s="10"/>
    </row>
    <row r="34" spans="2:8" ht="15">
      <c r="B34" s="4" t="s">
        <v>5</v>
      </c>
      <c r="C34" s="4">
        <v>8</v>
      </c>
      <c r="D34" s="4">
        <f>F24</f>
        <v>789.7366255144152</v>
      </c>
      <c r="E34" s="4">
        <f>F26</f>
        <v>98.7170781893019</v>
      </c>
      <c r="F34" s="4">
        <f>F28</f>
        <v>5.372508398656471</v>
      </c>
      <c r="G34" s="3">
        <f>FINV(G33,C34,C35)</f>
        <v>2.5101578953835757</v>
      </c>
      <c r="H34" s="3">
        <f>FINV(H33,C34,C35)</f>
        <v>3.7054218811720387</v>
      </c>
    </row>
    <row r="35" spans="2:8" ht="15">
      <c r="B35" s="4" t="s">
        <v>48</v>
      </c>
      <c r="C35" s="4">
        <v>18</v>
      </c>
      <c r="D35" s="9">
        <f>F25</f>
        <v>330.74074074072996</v>
      </c>
      <c r="E35" s="4">
        <f>F27</f>
        <v>18.37448559670722</v>
      </c>
      <c r="F35" s="4"/>
      <c r="G35" s="3" t="str">
        <f>IF(F34&lt;G34,"tn",IF(F34&lt;H34,"*",IF(F34&gt;H34,"**")))</f>
        <v>**</v>
      </c>
      <c r="H35" s="3"/>
    </row>
    <row r="36" spans="2:8" ht="15">
      <c r="B36" s="4" t="s">
        <v>49</v>
      </c>
      <c r="C36" s="4">
        <v>26</v>
      </c>
      <c r="D36" s="9">
        <f>F23</f>
        <v>1120.4773662551452</v>
      </c>
      <c r="E36" s="4"/>
      <c r="F36" s="4"/>
      <c r="G36" s="3"/>
      <c r="H36" s="3"/>
    </row>
    <row r="38" spans="5:6" ht="15">
      <c r="E38" t="s">
        <v>51</v>
      </c>
      <c r="F38" t="s">
        <v>52</v>
      </c>
    </row>
  </sheetData>
  <mergeCells count="20">
    <mergeCell ref="B32:B33"/>
    <mergeCell ref="C32:C33"/>
    <mergeCell ref="D32:D33"/>
    <mergeCell ref="E32:E33"/>
    <mergeCell ref="F32:F33"/>
    <mergeCell ref="G32:H32"/>
    <mergeCell ref="C4:E4"/>
    <mergeCell ref="B4:B5"/>
    <mergeCell ref="F4:F5"/>
    <mergeCell ref="G4:G5"/>
    <mergeCell ref="B15:E15"/>
    <mergeCell ref="C20:E20"/>
    <mergeCell ref="C19:E19"/>
    <mergeCell ref="C18:E18"/>
    <mergeCell ref="C17:E17"/>
    <mergeCell ref="C21:E21"/>
    <mergeCell ref="C23:E23"/>
    <mergeCell ref="C25:E25"/>
    <mergeCell ref="C26:E26"/>
    <mergeCell ref="C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 topLeftCell="A1">
      <selection activeCell="G20" sqref="G20"/>
    </sheetView>
  </sheetViews>
  <sheetFormatPr defaultColWidth="9.140625" defaultRowHeight="15"/>
  <sheetData>
    <row r="1" spans="1:4" ht="15">
      <c r="A1" s="14" t="s">
        <v>55</v>
      </c>
      <c r="B1" s="14" t="s">
        <v>56</v>
      </c>
      <c r="C1" s="14">
        <v>1</v>
      </c>
      <c r="D1" s="35">
        <v>17.833333333333332</v>
      </c>
    </row>
    <row r="2" spans="1:4" ht="15">
      <c r="A2" s="14" t="s">
        <v>55</v>
      </c>
      <c r="B2" s="14" t="s">
        <v>56</v>
      </c>
      <c r="C2" s="14">
        <v>2</v>
      </c>
      <c r="D2" s="35">
        <v>21.833333333333332</v>
      </c>
    </row>
    <row r="3" spans="1:4" ht="15">
      <c r="A3" s="14" t="s">
        <v>55</v>
      </c>
      <c r="B3" s="14" t="s">
        <v>56</v>
      </c>
      <c r="C3" s="14">
        <v>3</v>
      </c>
      <c r="D3" s="35">
        <v>23.666666666666668</v>
      </c>
    </row>
    <row r="4" spans="1:4" ht="15">
      <c r="A4" s="14" t="s">
        <v>55</v>
      </c>
      <c r="B4" s="14" t="s">
        <v>57</v>
      </c>
      <c r="C4" s="14">
        <v>1</v>
      </c>
      <c r="D4" s="35">
        <v>23.5</v>
      </c>
    </row>
    <row r="5" spans="1:4" ht="15">
      <c r="A5" s="14" t="s">
        <v>55</v>
      </c>
      <c r="B5" s="14" t="s">
        <v>57</v>
      </c>
      <c r="C5" s="14">
        <v>2</v>
      </c>
      <c r="D5" s="35">
        <v>26.166666666666668</v>
      </c>
    </row>
    <row r="6" spans="1:4" ht="15">
      <c r="A6" s="14" t="s">
        <v>55</v>
      </c>
      <c r="B6" s="14" t="s">
        <v>57</v>
      </c>
      <c r="C6" s="14">
        <v>3</v>
      </c>
      <c r="D6" s="35">
        <v>27.666666666666668</v>
      </c>
    </row>
    <row r="7" spans="1:4" ht="15">
      <c r="A7" s="14" t="s">
        <v>55</v>
      </c>
      <c r="B7" s="14" t="s">
        <v>58</v>
      </c>
      <c r="C7" s="14">
        <v>1</v>
      </c>
      <c r="D7" s="35">
        <v>33.333333333333336</v>
      </c>
    </row>
    <row r="8" spans="1:4" ht="15">
      <c r="A8" s="14" t="s">
        <v>55</v>
      </c>
      <c r="B8" s="14" t="s">
        <v>58</v>
      </c>
      <c r="C8" s="14">
        <v>2</v>
      </c>
      <c r="D8" s="35">
        <v>32.166666666666664</v>
      </c>
    </row>
    <row r="9" spans="1:4" ht="15">
      <c r="A9" s="14" t="s">
        <v>55</v>
      </c>
      <c r="B9" s="14" t="s">
        <v>58</v>
      </c>
      <c r="C9" s="14">
        <v>3</v>
      </c>
      <c r="D9" s="35">
        <v>24.333333333333332</v>
      </c>
    </row>
    <row r="10" spans="1:4" ht="15">
      <c r="A10" s="14" t="s">
        <v>59</v>
      </c>
      <c r="B10" s="14" t="s">
        <v>56</v>
      </c>
      <c r="C10" s="14">
        <v>1</v>
      </c>
      <c r="D10" s="35">
        <v>24.166666666666668</v>
      </c>
    </row>
    <row r="11" spans="1:4" ht="15">
      <c r="A11" s="14" t="s">
        <v>59</v>
      </c>
      <c r="B11" s="14" t="s">
        <v>56</v>
      </c>
      <c r="C11" s="14">
        <v>2</v>
      </c>
      <c r="D11" s="35">
        <v>27.833333333333332</v>
      </c>
    </row>
    <row r="12" spans="1:4" ht="15">
      <c r="A12" s="14" t="s">
        <v>59</v>
      </c>
      <c r="B12" s="14" t="s">
        <v>56</v>
      </c>
      <c r="C12" s="14">
        <v>3</v>
      </c>
      <c r="D12" s="35">
        <v>25.333333333333332</v>
      </c>
    </row>
    <row r="13" spans="1:4" ht="15">
      <c r="A13" s="14" t="s">
        <v>59</v>
      </c>
      <c r="B13" s="14" t="s">
        <v>57</v>
      </c>
      <c r="C13" s="14">
        <v>1</v>
      </c>
      <c r="D13" s="35">
        <v>29</v>
      </c>
    </row>
    <row r="14" spans="1:4" ht="15">
      <c r="A14" s="14" t="s">
        <v>59</v>
      </c>
      <c r="B14" s="14" t="s">
        <v>57</v>
      </c>
      <c r="C14" s="14">
        <v>2</v>
      </c>
      <c r="D14" s="35">
        <v>25.5</v>
      </c>
    </row>
    <row r="15" spans="1:4" ht="15">
      <c r="A15" s="14" t="s">
        <v>59</v>
      </c>
      <c r="B15" s="14" t="s">
        <v>57</v>
      </c>
      <c r="C15" s="14">
        <v>3</v>
      </c>
      <c r="D15" s="35">
        <v>25.333333333333332</v>
      </c>
    </row>
    <row r="16" spans="1:4" ht="15">
      <c r="A16" s="14" t="s">
        <v>59</v>
      </c>
      <c r="B16" s="14" t="s">
        <v>58</v>
      </c>
      <c r="C16" s="14">
        <v>1</v>
      </c>
      <c r="D16" s="35">
        <v>31.333333333333332</v>
      </c>
    </row>
    <row r="17" spans="1:4" ht="15">
      <c r="A17" s="14" t="s">
        <v>59</v>
      </c>
      <c r="B17" s="14" t="s">
        <v>58</v>
      </c>
      <c r="C17" s="14">
        <v>2</v>
      </c>
      <c r="D17" s="35">
        <v>27.666666666666668</v>
      </c>
    </row>
    <row r="18" spans="1:4" ht="15">
      <c r="A18" s="14" t="s">
        <v>59</v>
      </c>
      <c r="B18" s="14" t="s">
        <v>58</v>
      </c>
      <c r="C18" s="14">
        <v>3</v>
      </c>
      <c r="D18" s="35">
        <v>29.333333333333332</v>
      </c>
    </row>
    <row r="19" spans="1:4" ht="15">
      <c r="A19" s="14" t="s">
        <v>60</v>
      </c>
      <c r="B19" s="14" t="s">
        <v>56</v>
      </c>
      <c r="C19" s="14">
        <v>1</v>
      </c>
      <c r="D19" s="35">
        <v>21.833333333333332</v>
      </c>
    </row>
    <row r="20" spans="1:4" ht="15">
      <c r="A20" s="14" t="s">
        <v>60</v>
      </c>
      <c r="B20" s="14" t="s">
        <v>56</v>
      </c>
      <c r="C20" s="14">
        <v>2</v>
      </c>
      <c r="D20" s="35">
        <v>23.5</v>
      </c>
    </row>
    <row r="21" spans="1:4" ht="15">
      <c r="A21" s="14" t="s">
        <v>60</v>
      </c>
      <c r="B21" s="14" t="s">
        <v>56</v>
      </c>
      <c r="C21" s="14">
        <v>3</v>
      </c>
      <c r="D21" s="35">
        <v>20.666666666666668</v>
      </c>
    </row>
    <row r="22" spans="1:4" ht="15">
      <c r="A22" s="14" t="s">
        <v>60</v>
      </c>
      <c r="B22" s="14" t="s">
        <v>57</v>
      </c>
      <c r="C22" s="14">
        <v>1</v>
      </c>
      <c r="D22" s="35">
        <v>22</v>
      </c>
    </row>
    <row r="23" spans="1:4" ht="15">
      <c r="A23" s="14" t="s">
        <v>60</v>
      </c>
      <c r="B23" s="14" t="s">
        <v>57</v>
      </c>
      <c r="C23" s="14">
        <v>2</v>
      </c>
      <c r="D23" s="35">
        <v>26</v>
      </c>
    </row>
    <row r="24" spans="1:4" ht="15">
      <c r="A24" s="14" t="s">
        <v>60</v>
      </c>
      <c r="B24" s="14" t="s">
        <v>57</v>
      </c>
      <c r="C24" s="14">
        <v>3</v>
      </c>
      <c r="D24" s="35">
        <v>26</v>
      </c>
    </row>
    <row r="25" spans="1:4" ht="15">
      <c r="A25" s="14" t="s">
        <v>60</v>
      </c>
      <c r="B25" s="14" t="s">
        <v>58</v>
      </c>
      <c r="C25" s="14">
        <v>1</v>
      </c>
      <c r="D25" s="35">
        <v>25.666666666666668</v>
      </c>
    </row>
    <row r="26" spans="1:4" ht="15">
      <c r="A26" s="14" t="s">
        <v>60</v>
      </c>
      <c r="B26" s="14" t="s">
        <v>58</v>
      </c>
      <c r="C26" s="14">
        <v>2</v>
      </c>
      <c r="D26" s="35">
        <v>25.333333333333332</v>
      </c>
    </row>
    <row r="27" spans="1:4" ht="15">
      <c r="A27" s="14" t="s">
        <v>60</v>
      </c>
      <c r="B27" s="14" t="s">
        <v>58</v>
      </c>
      <c r="C27" s="14">
        <v>3</v>
      </c>
      <c r="D27" s="35">
        <v>24.333333333333332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 topLeftCell="A5">
      <selection activeCell="K25" sqref="K25"/>
    </sheetView>
  </sheetViews>
  <sheetFormatPr defaultColWidth="9.140625" defaultRowHeight="15"/>
  <sheetData>
    <row r="1" spans="1:4" ht="15">
      <c r="A1" s="14" t="s">
        <v>55</v>
      </c>
      <c r="B1" s="14" t="s">
        <v>56</v>
      </c>
      <c r="C1" s="14">
        <v>1</v>
      </c>
      <c r="D1" s="15">
        <v>39.333333333333336</v>
      </c>
    </row>
    <row r="2" spans="1:4" ht="15">
      <c r="A2" s="14" t="s">
        <v>55</v>
      </c>
      <c r="B2" s="14" t="s">
        <v>56</v>
      </c>
      <c r="C2" s="14">
        <v>2</v>
      </c>
      <c r="D2" s="15">
        <v>43</v>
      </c>
    </row>
    <row r="3" spans="1:4" ht="15">
      <c r="A3" s="14" t="s">
        <v>55</v>
      </c>
      <c r="B3" s="14" t="s">
        <v>56</v>
      </c>
      <c r="C3" s="14">
        <v>3</v>
      </c>
      <c r="D3" s="15">
        <v>52.333333333333336</v>
      </c>
    </row>
    <row r="4" spans="1:5" ht="15">
      <c r="A4" s="14" t="s">
        <v>55</v>
      </c>
      <c r="B4" s="14" t="s">
        <v>57</v>
      </c>
      <c r="C4" s="14">
        <v>1</v>
      </c>
      <c r="D4" s="15">
        <v>52</v>
      </c>
      <c r="E4" s="15"/>
    </row>
    <row r="5" spans="1:5" ht="15">
      <c r="A5" s="14" t="s">
        <v>55</v>
      </c>
      <c r="B5" s="14" t="s">
        <v>57</v>
      </c>
      <c r="C5" s="14">
        <v>2</v>
      </c>
      <c r="D5" s="15">
        <v>52.333333333333336</v>
      </c>
      <c r="E5" s="15"/>
    </row>
    <row r="6" spans="1:5" ht="15">
      <c r="A6" s="14" t="s">
        <v>55</v>
      </c>
      <c r="B6" s="14" t="s">
        <v>57</v>
      </c>
      <c r="C6" s="14">
        <v>3</v>
      </c>
      <c r="D6" s="15">
        <v>56.666666666666664</v>
      </c>
      <c r="E6" s="15"/>
    </row>
    <row r="7" spans="1:5" ht="15">
      <c r="A7" s="14" t="s">
        <v>55</v>
      </c>
      <c r="B7" s="14" t="s">
        <v>58</v>
      </c>
      <c r="C7" s="14">
        <v>1</v>
      </c>
      <c r="D7" s="15">
        <v>65</v>
      </c>
      <c r="E7" s="15"/>
    </row>
    <row r="8" spans="1:5" ht="15">
      <c r="A8" s="14" t="s">
        <v>55</v>
      </c>
      <c r="B8" s="14" t="s">
        <v>58</v>
      </c>
      <c r="C8" s="14">
        <v>2</v>
      </c>
      <c r="D8" s="15">
        <v>63.333333333333336</v>
      </c>
      <c r="E8" s="15"/>
    </row>
    <row r="9" spans="1:4" ht="15">
      <c r="A9" s="14" t="s">
        <v>55</v>
      </c>
      <c r="B9" s="14" t="s">
        <v>58</v>
      </c>
      <c r="C9" s="14">
        <v>3</v>
      </c>
      <c r="D9" s="15">
        <v>49.333333333333336</v>
      </c>
    </row>
    <row r="10" spans="1:4" ht="15">
      <c r="A10" s="14" t="s">
        <v>59</v>
      </c>
      <c r="B10" s="14" t="s">
        <v>56</v>
      </c>
      <c r="C10" s="14">
        <v>1</v>
      </c>
      <c r="D10" s="15">
        <v>49.666666666666664</v>
      </c>
    </row>
    <row r="11" spans="1:4" ht="15">
      <c r="A11" s="14" t="s">
        <v>59</v>
      </c>
      <c r="B11" s="14" t="s">
        <v>56</v>
      </c>
      <c r="C11" s="14">
        <v>2</v>
      </c>
      <c r="D11" s="15">
        <v>51.666666666666664</v>
      </c>
    </row>
    <row r="12" spans="1:4" ht="15">
      <c r="A12" s="14" t="s">
        <v>59</v>
      </c>
      <c r="B12" s="14" t="s">
        <v>56</v>
      </c>
      <c r="C12" s="14">
        <v>3</v>
      </c>
      <c r="D12" s="15">
        <v>45</v>
      </c>
    </row>
    <row r="13" spans="1:4" ht="15">
      <c r="A13" s="14" t="s">
        <v>59</v>
      </c>
      <c r="B13" s="14" t="s">
        <v>57</v>
      </c>
      <c r="C13" s="14">
        <v>1</v>
      </c>
      <c r="D13" s="15">
        <v>58.666666666666664</v>
      </c>
    </row>
    <row r="14" spans="1:4" ht="15">
      <c r="A14" s="14" t="s">
        <v>59</v>
      </c>
      <c r="B14" s="14" t="s">
        <v>57</v>
      </c>
      <c r="C14" s="14">
        <v>2</v>
      </c>
      <c r="D14" s="15">
        <v>55.666666666666664</v>
      </c>
    </row>
    <row r="15" spans="1:4" ht="15">
      <c r="A15" s="14" t="s">
        <v>59</v>
      </c>
      <c r="B15" s="14" t="s">
        <v>57</v>
      </c>
      <c r="C15" s="14">
        <v>3</v>
      </c>
      <c r="D15" s="15">
        <v>52</v>
      </c>
    </row>
    <row r="16" spans="1:4" ht="15">
      <c r="A16" s="14" t="s">
        <v>59</v>
      </c>
      <c r="B16" s="14" t="s">
        <v>58</v>
      </c>
      <c r="C16" s="14">
        <v>1</v>
      </c>
      <c r="D16" s="15">
        <v>61</v>
      </c>
    </row>
    <row r="17" spans="1:4" ht="15">
      <c r="A17" s="14" t="s">
        <v>59</v>
      </c>
      <c r="B17" s="14" t="s">
        <v>58</v>
      </c>
      <c r="C17" s="14">
        <v>2</v>
      </c>
      <c r="D17" s="15">
        <v>57.333333333333336</v>
      </c>
    </row>
    <row r="18" spans="1:4" ht="15">
      <c r="A18" s="14" t="s">
        <v>59</v>
      </c>
      <c r="B18" s="14" t="s">
        <v>58</v>
      </c>
      <c r="C18" s="14">
        <v>3</v>
      </c>
      <c r="D18" s="15">
        <v>59.333333333333336</v>
      </c>
    </row>
    <row r="19" spans="1:5" ht="15">
      <c r="A19" s="14" t="s">
        <v>60</v>
      </c>
      <c r="B19" s="14" t="s">
        <v>56</v>
      </c>
      <c r="C19" s="14">
        <v>1</v>
      </c>
      <c r="D19" s="15">
        <v>44.6666666666667</v>
      </c>
      <c r="E19" s="15"/>
    </row>
    <row r="20" spans="1:5" ht="15">
      <c r="A20" s="14" t="s">
        <v>60</v>
      </c>
      <c r="B20" s="14" t="s">
        <v>56</v>
      </c>
      <c r="C20" s="14">
        <v>2</v>
      </c>
      <c r="D20" s="15">
        <v>45</v>
      </c>
      <c r="E20" s="15"/>
    </row>
    <row r="21" spans="1:5" ht="15">
      <c r="A21" s="14" t="s">
        <v>60</v>
      </c>
      <c r="B21" s="14" t="s">
        <v>56</v>
      </c>
      <c r="C21" s="14">
        <v>3</v>
      </c>
      <c r="D21" s="15">
        <v>41.666666666666664</v>
      </c>
      <c r="E21" s="15"/>
    </row>
    <row r="22" spans="1:5" ht="15">
      <c r="A22" s="14" t="s">
        <v>60</v>
      </c>
      <c r="B22" s="14" t="s">
        <v>57</v>
      </c>
      <c r="C22" s="14">
        <v>1</v>
      </c>
      <c r="D22" s="15">
        <v>45</v>
      </c>
      <c r="E22" s="15"/>
    </row>
    <row r="23" spans="1:5" ht="15">
      <c r="A23" s="14" t="s">
        <v>60</v>
      </c>
      <c r="B23" s="14" t="s">
        <v>57</v>
      </c>
      <c r="C23" s="14">
        <v>2</v>
      </c>
      <c r="D23" s="15">
        <v>49</v>
      </c>
      <c r="E23" s="15"/>
    </row>
    <row r="24" spans="1:5" ht="15">
      <c r="A24" s="14" t="s">
        <v>60</v>
      </c>
      <c r="B24" s="14" t="s">
        <v>57</v>
      </c>
      <c r="C24" s="14">
        <v>3</v>
      </c>
      <c r="D24" s="15">
        <v>50.333333333333336</v>
      </c>
      <c r="E24" s="15"/>
    </row>
    <row r="25" spans="1:4" ht="15">
      <c r="A25" s="14" t="s">
        <v>60</v>
      </c>
      <c r="B25" s="14" t="s">
        <v>58</v>
      </c>
      <c r="C25" s="14">
        <v>1</v>
      </c>
      <c r="D25" s="15">
        <v>52.666666666666664</v>
      </c>
    </row>
    <row r="26" spans="1:4" ht="15">
      <c r="A26" s="14" t="s">
        <v>60</v>
      </c>
      <c r="B26" s="14" t="s">
        <v>58</v>
      </c>
      <c r="C26" s="14">
        <v>2</v>
      </c>
      <c r="D26" s="15">
        <v>54.666666666666664</v>
      </c>
    </row>
    <row r="27" spans="1:4" ht="15">
      <c r="A27" s="14" t="s">
        <v>60</v>
      </c>
      <c r="B27" s="14" t="s">
        <v>58</v>
      </c>
      <c r="C27" s="14">
        <v>3</v>
      </c>
      <c r="D27" s="15">
        <v>51.666666666666664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 topLeftCell="A1">
      <selection activeCell="D15" sqref="D15"/>
    </sheetView>
  </sheetViews>
  <sheetFormatPr defaultColWidth="9.140625" defaultRowHeight="15"/>
  <cols>
    <col min="1" max="1" width="28.8515625" style="0" customWidth="1"/>
    <col min="2" max="2" width="18.8515625" style="1" customWidth="1"/>
    <col min="3" max="3" width="20.421875" style="0" customWidth="1"/>
    <col min="4" max="4" width="19.28125" style="0" customWidth="1"/>
    <col min="5" max="5" width="13.57421875" style="0" customWidth="1"/>
    <col min="6" max="6" width="8.28125" style="1" customWidth="1"/>
    <col min="7" max="7" width="8.7109375" style="0" customWidth="1"/>
  </cols>
  <sheetData>
    <row r="2" spans="1:7" s="18" customFormat="1" ht="15.75">
      <c r="A2" s="54" t="s">
        <v>62</v>
      </c>
      <c r="B2" s="48" t="s">
        <v>44</v>
      </c>
      <c r="C2" s="48" t="s">
        <v>45</v>
      </c>
      <c r="D2" s="48" t="s">
        <v>46</v>
      </c>
      <c r="E2" s="48" t="s">
        <v>63</v>
      </c>
      <c r="F2" s="50" t="s">
        <v>72</v>
      </c>
      <c r="G2" s="50"/>
    </row>
    <row r="3" spans="1:7" s="18" customFormat="1" ht="15.75">
      <c r="A3" s="55"/>
      <c r="B3" s="49"/>
      <c r="C3" s="49"/>
      <c r="D3" s="49"/>
      <c r="E3" s="49"/>
      <c r="F3" s="31">
        <v>0.05</v>
      </c>
      <c r="G3" s="31">
        <v>0.01</v>
      </c>
    </row>
    <row r="4" spans="1:7" s="17" customFormat="1" ht="15.75">
      <c r="A4" s="24" t="s">
        <v>68</v>
      </c>
      <c r="B4" s="18">
        <v>2</v>
      </c>
      <c r="C4" s="19">
        <v>180.7690963</v>
      </c>
      <c r="D4" s="21">
        <v>90.3845481</v>
      </c>
      <c r="E4" s="20" t="s">
        <v>69</v>
      </c>
      <c r="F4" s="23">
        <v>3.56</v>
      </c>
      <c r="G4" s="25">
        <v>6.01</v>
      </c>
    </row>
    <row r="5" spans="1:7" s="17" customFormat="1" ht="15.75">
      <c r="A5" s="24" t="s">
        <v>64</v>
      </c>
      <c r="B5" s="18">
        <v>2</v>
      </c>
      <c r="C5" s="21">
        <v>583.032763</v>
      </c>
      <c r="D5" s="21">
        <v>291.5163815</v>
      </c>
      <c r="E5" s="20" t="s">
        <v>70</v>
      </c>
      <c r="F5" s="23">
        <v>3.56</v>
      </c>
      <c r="G5" s="25">
        <v>6.01</v>
      </c>
    </row>
    <row r="6" spans="1:7" s="17" customFormat="1" ht="18.75">
      <c r="A6" s="24" t="s">
        <v>65</v>
      </c>
      <c r="B6" s="18">
        <v>4</v>
      </c>
      <c r="C6" s="21">
        <v>25.7791704</v>
      </c>
      <c r="D6" s="21">
        <v>6.4447926</v>
      </c>
      <c r="E6" s="20" t="s">
        <v>71</v>
      </c>
      <c r="F6" s="23">
        <v>2.93</v>
      </c>
      <c r="G6" s="25">
        <v>4.58</v>
      </c>
    </row>
    <row r="7" spans="1:6" s="17" customFormat="1" ht="15.75">
      <c r="A7" s="24" t="s">
        <v>66</v>
      </c>
      <c r="B7" s="18">
        <v>18</v>
      </c>
      <c r="C7" s="21">
        <v>330.833</v>
      </c>
      <c r="D7" s="21">
        <v>18.38</v>
      </c>
      <c r="E7" s="21"/>
      <c r="F7" s="22"/>
    </row>
    <row r="8" spans="1:7" s="17" customFormat="1" ht="15.75">
      <c r="A8" s="26" t="s">
        <v>67</v>
      </c>
      <c r="B8" s="27">
        <v>26</v>
      </c>
      <c r="C8" s="28">
        <v>1120.414</v>
      </c>
      <c r="D8" s="28"/>
      <c r="E8" s="28"/>
      <c r="F8" s="29"/>
      <c r="G8" s="30"/>
    </row>
    <row r="9" ht="15.75">
      <c r="A9" s="32" t="s">
        <v>73</v>
      </c>
    </row>
    <row r="12" spans="1:3" ht="15.75" customHeight="1">
      <c r="A12" s="52" t="s">
        <v>61</v>
      </c>
      <c r="B12" s="51" t="s">
        <v>74</v>
      </c>
      <c r="C12" s="51"/>
    </row>
    <row r="13" spans="1:3" ht="15">
      <c r="A13" s="53"/>
      <c r="B13" s="33" t="s">
        <v>24</v>
      </c>
      <c r="C13" s="33" t="s">
        <v>23</v>
      </c>
    </row>
    <row r="14" spans="1:9" ht="15">
      <c r="A14" s="1" t="s">
        <v>59</v>
      </c>
      <c r="B14" s="1" t="s">
        <v>85</v>
      </c>
      <c r="C14" s="1" t="s">
        <v>75</v>
      </c>
      <c r="I14" s="16"/>
    </row>
    <row r="15" spans="1:9" ht="15">
      <c r="A15" s="1" t="s">
        <v>55</v>
      </c>
      <c r="B15" s="1" t="s">
        <v>86</v>
      </c>
      <c r="C15" s="1" t="s">
        <v>76</v>
      </c>
      <c r="I15" s="16"/>
    </row>
    <row r="16" spans="1:3" ht="15">
      <c r="A16" s="1" t="s">
        <v>60</v>
      </c>
      <c r="B16" s="1" t="s">
        <v>87</v>
      </c>
      <c r="C16" s="1" t="s">
        <v>77</v>
      </c>
    </row>
    <row r="17" ht="15">
      <c r="A17" s="1"/>
    </row>
    <row r="18" spans="1:3" ht="15">
      <c r="A18" s="1" t="s">
        <v>58</v>
      </c>
      <c r="B18" s="1" t="s">
        <v>88</v>
      </c>
      <c r="C18" s="1" t="s">
        <v>78</v>
      </c>
    </row>
    <row r="19" spans="1:3" ht="15">
      <c r="A19" s="1" t="s">
        <v>57</v>
      </c>
      <c r="B19" s="1" t="s">
        <v>89</v>
      </c>
      <c r="C19" s="1" t="s">
        <v>79</v>
      </c>
    </row>
    <row r="20" spans="1:3" ht="15">
      <c r="A20" s="33" t="s">
        <v>56</v>
      </c>
      <c r="B20" s="33" t="s">
        <v>90</v>
      </c>
      <c r="C20" s="33" t="s">
        <v>80</v>
      </c>
    </row>
    <row r="23" ht="15">
      <c r="A23" s="10" t="s">
        <v>24</v>
      </c>
    </row>
    <row r="24" spans="1:7" ht="15.75">
      <c r="A24" s="54" t="s">
        <v>62</v>
      </c>
      <c r="B24" s="48" t="s">
        <v>44</v>
      </c>
      <c r="C24" s="48" t="s">
        <v>45</v>
      </c>
      <c r="D24" s="48" t="s">
        <v>46</v>
      </c>
      <c r="E24" s="48" t="s">
        <v>63</v>
      </c>
      <c r="F24" s="50" t="s">
        <v>72</v>
      </c>
      <c r="G24" s="50"/>
    </row>
    <row r="25" spans="1:7" ht="15.75">
      <c r="A25" s="55"/>
      <c r="B25" s="49"/>
      <c r="C25" s="49"/>
      <c r="D25" s="49"/>
      <c r="E25" s="49"/>
      <c r="F25" s="31">
        <v>0.05</v>
      </c>
      <c r="G25" s="31">
        <v>0.01</v>
      </c>
    </row>
    <row r="26" spans="1:7" ht="15.75">
      <c r="A26" s="24" t="s">
        <v>68</v>
      </c>
      <c r="B26" s="18">
        <v>2</v>
      </c>
      <c r="C26" s="19">
        <v>50.5353556</v>
      </c>
      <c r="D26" s="21">
        <v>25.2676778</v>
      </c>
      <c r="E26" s="20" t="s">
        <v>81</v>
      </c>
      <c r="F26" s="23">
        <v>3.56</v>
      </c>
      <c r="G26" s="25">
        <v>6.01</v>
      </c>
    </row>
    <row r="27" spans="1:7" ht="15.75">
      <c r="A27" s="24" t="s">
        <v>64</v>
      </c>
      <c r="B27" s="18">
        <v>2</v>
      </c>
      <c r="C27" s="21">
        <v>121.9248667</v>
      </c>
      <c r="D27" s="21">
        <v>60.9624333</v>
      </c>
      <c r="E27" s="20" t="s">
        <v>82</v>
      </c>
      <c r="F27" s="23">
        <v>3.56</v>
      </c>
      <c r="G27" s="25">
        <v>6.01</v>
      </c>
    </row>
    <row r="28" spans="1:7" ht="15.75">
      <c r="A28" s="24" t="s">
        <v>65</v>
      </c>
      <c r="B28" s="18">
        <v>4</v>
      </c>
      <c r="C28" s="21">
        <v>34.3915778</v>
      </c>
      <c r="D28" s="21">
        <v>8.5978944</v>
      </c>
      <c r="E28" s="20" t="s">
        <v>83</v>
      </c>
      <c r="F28" s="23">
        <v>2.93</v>
      </c>
      <c r="G28" s="25">
        <v>4.58</v>
      </c>
    </row>
    <row r="29" spans="1:7" ht="15.75">
      <c r="A29" s="24" t="s">
        <v>66</v>
      </c>
      <c r="B29" s="18">
        <v>18</v>
      </c>
      <c r="C29" s="21">
        <v>112.6716667</v>
      </c>
      <c r="D29" s="21">
        <v>6.259537</v>
      </c>
      <c r="E29" s="21"/>
      <c r="F29" s="22"/>
      <c r="G29" s="17"/>
    </row>
    <row r="30" spans="1:7" ht="15.75">
      <c r="A30" s="26" t="s">
        <v>67</v>
      </c>
      <c r="B30" s="27">
        <v>26</v>
      </c>
      <c r="C30" s="28">
        <v>319.5234667</v>
      </c>
      <c r="D30" s="28"/>
      <c r="E30" s="28"/>
      <c r="F30" s="29"/>
      <c r="G30" s="30"/>
    </row>
    <row r="31" ht="15.75">
      <c r="A31" s="32" t="s">
        <v>84</v>
      </c>
    </row>
  </sheetData>
  <mergeCells count="14">
    <mergeCell ref="F24:G24"/>
    <mergeCell ref="A24:A25"/>
    <mergeCell ref="B24:B25"/>
    <mergeCell ref="C24:C25"/>
    <mergeCell ref="D24:D25"/>
    <mergeCell ref="E24:E25"/>
    <mergeCell ref="D2:D3"/>
    <mergeCell ref="E2:E3"/>
    <mergeCell ref="F2:G2"/>
    <mergeCell ref="B12:C12"/>
    <mergeCell ref="A12:A13"/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 topLeftCell="A1">
      <selection activeCell="E9" sqref="E9"/>
    </sheetView>
  </sheetViews>
  <sheetFormatPr defaultColWidth="9.140625" defaultRowHeight="15"/>
  <sheetData>
    <row r="1" spans="1:4" ht="15">
      <c r="A1" s="14" t="s">
        <v>55</v>
      </c>
      <c r="B1" s="14" t="s">
        <v>56</v>
      </c>
      <c r="C1" s="14">
        <v>1</v>
      </c>
      <c r="D1" s="35">
        <v>17.833333333333332</v>
      </c>
    </row>
    <row r="2" spans="1:4" ht="15">
      <c r="A2" s="14" t="s">
        <v>55</v>
      </c>
      <c r="B2" s="14" t="s">
        <v>56</v>
      </c>
      <c r="C2" s="14">
        <v>2</v>
      </c>
      <c r="D2" s="35">
        <v>21.833333333333332</v>
      </c>
    </row>
    <row r="3" spans="1:4" ht="15">
      <c r="A3" s="14" t="s">
        <v>55</v>
      </c>
      <c r="B3" s="14" t="s">
        <v>56</v>
      </c>
      <c r="C3" s="14">
        <v>3</v>
      </c>
      <c r="D3" s="35">
        <v>23.666666666666668</v>
      </c>
    </row>
    <row r="4" spans="1:4" ht="15">
      <c r="A4" s="14" t="s">
        <v>55</v>
      </c>
      <c r="B4" s="14" t="s">
        <v>57</v>
      </c>
      <c r="C4" s="14">
        <v>1</v>
      </c>
      <c r="D4" s="35">
        <v>23.5</v>
      </c>
    </row>
    <row r="5" spans="1:4" ht="15">
      <c r="A5" s="14" t="s">
        <v>55</v>
      </c>
      <c r="B5" s="14" t="s">
        <v>57</v>
      </c>
      <c r="C5" s="14">
        <v>2</v>
      </c>
      <c r="D5" s="35">
        <v>21.833333333333332</v>
      </c>
    </row>
    <row r="6" spans="1:4" ht="15">
      <c r="A6" s="14" t="s">
        <v>55</v>
      </c>
      <c r="B6" s="14" t="s">
        <v>57</v>
      </c>
      <c r="C6" s="14">
        <v>3</v>
      </c>
      <c r="D6" s="35">
        <v>25.333333333333332</v>
      </c>
    </row>
    <row r="7" spans="1:4" ht="15">
      <c r="A7" s="14" t="s">
        <v>55</v>
      </c>
      <c r="B7" s="14" t="s">
        <v>58</v>
      </c>
      <c r="C7" s="14">
        <v>1</v>
      </c>
      <c r="D7" s="35">
        <v>23.666666666666668</v>
      </c>
    </row>
    <row r="8" spans="1:4" ht="15">
      <c r="A8" s="14" t="s">
        <v>55</v>
      </c>
      <c r="B8" s="14" t="s">
        <v>58</v>
      </c>
      <c r="C8" s="14">
        <v>2</v>
      </c>
      <c r="D8" s="35">
        <v>24.833333333333332</v>
      </c>
    </row>
    <row r="9" spans="1:4" ht="15">
      <c r="A9" s="14" t="s">
        <v>55</v>
      </c>
      <c r="B9" s="14" t="s">
        <v>58</v>
      </c>
      <c r="C9" s="14">
        <v>3</v>
      </c>
      <c r="D9" s="35">
        <v>21.833333333333332</v>
      </c>
    </row>
    <row r="10" spans="1:4" ht="15">
      <c r="A10" s="14" t="s">
        <v>59</v>
      </c>
      <c r="B10" s="14" t="s">
        <v>56</v>
      </c>
      <c r="C10" s="14">
        <v>1</v>
      </c>
      <c r="D10" s="35">
        <v>24.166666666666668</v>
      </c>
    </row>
    <row r="11" spans="1:4" ht="15">
      <c r="A11" s="14" t="s">
        <v>59</v>
      </c>
      <c r="B11" s="14" t="s">
        <v>56</v>
      </c>
      <c r="C11" s="14">
        <v>2</v>
      </c>
      <c r="D11" s="35">
        <v>27.833333333333332</v>
      </c>
    </row>
    <row r="12" spans="1:4" ht="15">
      <c r="A12" s="14" t="s">
        <v>59</v>
      </c>
      <c r="B12" s="14" t="s">
        <v>56</v>
      </c>
      <c r="C12" s="14">
        <v>3</v>
      </c>
      <c r="D12" s="35">
        <v>25.333333333333332</v>
      </c>
    </row>
    <row r="13" spans="1:4" ht="15">
      <c r="A13" s="14" t="s">
        <v>59</v>
      </c>
      <c r="B13" s="14" t="s">
        <v>57</v>
      </c>
      <c r="C13" s="14">
        <v>1</v>
      </c>
      <c r="D13" s="35">
        <v>29</v>
      </c>
    </row>
    <row r="14" spans="1:4" ht="15">
      <c r="A14" s="14" t="s">
        <v>59</v>
      </c>
      <c r="B14" s="14" t="s">
        <v>57</v>
      </c>
      <c r="C14" s="14">
        <v>2</v>
      </c>
      <c r="D14" s="35">
        <v>25.5</v>
      </c>
    </row>
    <row r="15" spans="1:4" ht="15">
      <c r="A15" s="14" t="s">
        <v>59</v>
      </c>
      <c r="B15" s="14" t="s">
        <v>57</v>
      </c>
      <c r="C15" s="14">
        <v>3</v>
      </c>
      <c r="D15" s="35">
        <v>25.333333333333332</v>
      </c>
    </row>
    <row r="16" spans="1:4" ht="15">
      <c r="A16" s="14" t="s">
        <v>59</v>
      </c>
      <c r="B16" s="14" t="s">
        <v>58</v>
      </c>
      <c r="C16" s="14">
        <v>1</v>
      </c>
      <c r="D16" s="35">
        <v>31.333333333333332</v>
      </c>
    </row>
    <row r="17" spans="1:4" ht="15">
      <c r="A17" s="14" t="s">
        <v>59</v>
      </c>
      <c r="B17" s="14" t="s">
        <v>58</v>
      </c>
      <c r="C17" s="14">
        <v>2</v>
      </c>
      <c r="D17" s="35">
        <v>27.666666666666668</v>
      </c>
    </row>
    <row r="18" spans="1:4" ht="15">
      <c r="A18" s="14" t="s">
        <v>59</v>
      </c>
      <c r="B18" s="14" t="s">
        <v>58</v>
      </c>
      <c r="C18" s="14">
        <v>3</v>
      </c>
      <c r="D18" s="35">
        <v>29.333333333333332</v>
      </c>
    </row>
    <row r="19" spans="1:4" ht="15">
      <c r="A19" s="14" t="s">
        <v>60</v>
      </c>
      <c r="B19" s="14" t="s">
        <v>56</v>
      </c>
      <c r="C19" s="14">
        <v>1</v>
      </c>
      <c r="D19" s="35">
        <v>21.833333333333332</v>
      </c>
    </row>
    <row r="20" spans="1:4" ht="15">
      <c r="A20" s="14" t="s">
        <v>60</v>
      </c>
      <c r="B20" s="14" t="s">
        <v>56</v>
      </c>
      <c r="C20" s="14">
        <v>2</v>
      </c>
      <c r="D20" s="35">
        <v>23.5</v>
      </c>
    </row>
    <row r="21" spans="1:4" ht="15">
      <c r="A21" s="14" t="s">
        <v>60</v>
      </c>
      <c r="B21" s="14" t="s">
        <v>56</v>
      </c>
      <c r="C21" s="14">
        <v>3</v>
      </c>
      <c r="D21" s="35">
        <v>20.666666666666668</v>
      </c>
    </row>
    <row r="22" spans="1:4" ht="15">
      <c r="A22" s="14" t="s">
        <v>60</v>
      </c>
      <c r="B22" s="14" t="s">
        <v>57</v>
      </c>
      <c r="C22" s="14">
        <v>1</v>
      </c>
      <c r="D22" s="35">
        <v>25.166666666666668</v>
      </c>
    </row>
    <row r="23" spans="1:4" ht="15">
      <c r="A23" s="14" t="s">
        <v>60</v>
      </c>
      <c r="B23" s="14" t="s">
        <v>57</v>
      </c>
      <c r="C23" s="14">
        <v>2</v>
      </c>
      <c r="D23" s="35">
        <v>26</v>
      </c>
    </row>
    <row r="24" spans="1:4" ht="15">
      <c r="A24" s="14" t="s">
        <v>60</v>
      </c>
      <c r="B24" s="14" t="s">
        <v>57</v>
      </c>
      <c r="C24" s="14">
        <v>3</v>
      </c>
      <c r="D24" s="35">
        <v>29.333333333333332</v>
      </c>
    </row>
    <row r="25" spans="1:4" ht="15">
      <c r="A25" s="14" t="s">
        <v>60</v>
      </c>
      <c r="B25" s="14" t="s">
        <v>58</v>
      </c>
      <c r="C25" s="14">
        <v>1</v>
      </c>
      <c r="D25" s="35">
        <v>25.666666666666668</v>
      </c>
    </row>
    <row r="26" spans="1:4" ht="15">
      <c r="A26" s="14" t="s">
        <v>60</v>
      </c>
      <c r="B26" s="14" t="s">
        <v>58</v>
      </c>
      <c r="C26" s="14">
        <v>2</v>
      </c>
      <c r="D26" s="35">
        <v>25.333333333333332</v>
      </c>
    </row>
    <row r="27" spans="1:4" ht="15">
      <c r="A27" s="14" t="s">
        <v>60</v>
      </c>
      <c r="B27" s="14" t="s">
        <v>58</v>
      </c>
      <c r="C27" s="14">
        <v>3</v>
      </c>
      <c r="D27" s="35">
        <v>24.333333333333332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 topLeftCell="A9">
      <selection activeCell="F33" activeCellId="2" sqref="F13 F23 F33"/>
    </sheetView>
  </sheetViews>
  <sheetFormatPr defaultColWidth="9.140625" defaultRowHeight="15"/>
  <cols>
    <col min="1" max="1" width="16.28125" style="0" customWidth="1"/>
    <col min="2" max="2" width="19.7109375" style="0" customWidth="1"/>
    <col min="3" max="3" width="14.421875" style="2" customWidth="1"/>
    <col min="4" max="4" width="13.7109375" style="2" customWidth="1"/>
    <col min="5" max="5" width="13.421875" style="2" customWidth="1"/>
    <col min="6" max="6" width="12.8515625" style="1" customWidth="1"/>
  </cols>
  <sheetData>
    <row r="1" spans="1:6" ht="15">
      <c r="A1" t="s">
        <v>0</v>
      </c>
      <c r="B1" t="s">
        <v>19</v>
      </c>
      <c r="C1" s="2" t="s">
        <v>20</v>
      </c>
      <c r="E1" s="2" t="s">
        <v>16</v>
      </c>
      <c r="F1" s="1" t="s">
        <v>21</v>
      </c>
    </row>
    <row r="2" spans="1:2" ht="15">
      <c r="A2" t="s">
        <v>17</v>
      </c>
      <c r="B2" t="s">
        <v>24</v>
      </c>
    </row>
    <row r="3" spans="1:6" ht="15.75" customHeight="1">
      <c r="A3" s="39" t="s">
        <v>2</v>
      </c>
      <c r="B3" s="39" t="s">
        <v>5</v>
      </c>
      <c r="C3" s="40" t="s">
        <v>1</v>
      </c>
      <c r="D3" s="40"/>
      <c r="E3" s="40"/>
      <c r="F3" s="41" t="s">
        <v>4</v>
      </c>
    </row>
    <row r="4" spans="1:6" ht="15.75" customHeight="1">
      <c r="A4" s="39"/>
      <c r="B4" s="39"/>
      <c r="C4" s="34">
        <v>1</v>
      </c>
      <c r="D4" s="34">
        <v>2</v>
      </c>
      <c r="E4" s="34">
        <v>3</v>
      </c>
      <c r="F4" s="41"/>
    </row>
    <row r="5" spans="1:6" ht="16.5" customHeight="1">
      <c r="A5" s="42" t="s">
        <v>3</v>
      </c>
      <c r="B5" s="6" t="s">
        <v>6</v>
      </c>
      <c r="C5" s="34">
        <v>19.5</v>
      </c>
      <c r="D5" s="34">
        <v>21</v>
      </c>
      <c r="E5" s="34">
        <v>13</v>
      </c>
      <c r="F5" s="7">
        <f>AVERAGE(C5:E5)</f>
        <v>17.833333333333332</v>
      </c>
    </row>
    <row r="6" spans="1:6" ht="15" customHeight="1">
      <c r="A6" s="43"/>
      <c r="B6" s="6" t="s">
        <v>7</v>
      </c>
      <c r="C6" s="34">
        <v>21.5</v>
      </c>
      <c r="D6" s="34">
        <v>25</v>
      </c>
      <c r="E6" s="34">
        <v>24</v>
      </c>
      <c r="F6" s="7">
        <f aca="true" t="shared" si="0" ref="F6:F33">AVERAGE(C6:E6)</f>
        <v>23.5</v>
      </c>
    </row>
    <row r="7" spans="1:6" ht="15" customHeight="1">
      <c r="A7" s="43"/>
      <c r="B7" s="6" t="s">
        <v>22</v>
      </c>
      <c r="C7" s="36">
        <v>20</v>
      </c>
      <c r="D7" s="37">
        <v>29</v>
      </c>
      <c r="E7" s="36">
        <v>22</v>
      </c>
      <c r="F7" s="7">
        <f t="shared" si="0"/>
        <v>23.666666666666668</v>
      </c>
    </row>
    <row r="8" spans="1:6" ht="15" customHeight="1">
      <c r="A8" s="43"/>
      <c r="B8" s="6" t="s">
        <v>8</v>
      </c>
      <c r="C8" s="34">
        <v>29</v>
      </c>
      <c r="D8" s="34">
        <v>20.5</v>
      </c>
      <c r="E8" s="34">
        <v>23</v>
      </c>
      <c r="F8" s="7">
        <f t="shared" si="0"/>
        <v>24.166666666666668</v>
      </c>
    </row>
    <row r="9" spans="1:6" ht="15" customHeight="1">
      <c r="A9" s="43"/>
      <c r="B9" s="6" t="s">
        <v>9</v>
      </c>
      <c r="C9" s="34">
        <v>30</v>
      </c>
      <c r="D9" s="34">
        <v>28</v>
      </c>
      <c r="E9" s="34">
        <v>29</v>
      </c>
      <c r="F9" s="7">
        <f t="shared" si="0"/>
        <v>29</v>
      </c>
    </row>
    <row r="10" spans="1:6" ht="15" customHeight="1">
      <c r="A10" s="43"/>
      <c r="B10" s="6" t="s">
        <v>10</v>
      </c>
      <c r="C10" s="34">
        <v>37</v>
      </c>
      <c r="D10" s="34">
        <v>30</v>
      </c>
      <c r="E10" s="34">
        <v>27</v>
      </c>
      <c r="F10" s="7">
        <f t="shared" si="0"/>
        <v>31.333333333333332</v>
      </c>
    </row>
    <row r="11" spans="1:6" ht="15" customHeight="1">
      <c r="A11" s="43"/>
      <c r="B11" s="6" t="s">
        <v>11</v>
      </c>
      <c r="C11" s="34">
        <v>19.5</v>
      </c>
      <c r="D11" s="34">
        <v>23</v>
      </c>
      <c r="E11" s="34">
        <v>23</v>
      </c>
      <c r="F11" s="7">
        <f t="shared" si="0"/>
        <v>21.833333333333332</v>
      </c>
    </row>
    <row r="12" spans="1:6" ht="15" customHeight="1">
      <c r="A12" s="43"/>
      <c r="B12" s="6" t="s">
        <v>12</v>
      </c>
      <c r="C12" s="36">
        <v>26</v>
      </c>
      <c r="D12" s="34">
        <v>24.5</v>
      </c>
      <c r="E12" s="34">
        <v>25</v>
      </c>
      <c r="F12" s="7">
        <f t="shared" si="0"/>
        <v>25.166666666666668</v>
      </c>
    </row>
    <row r="13" spans="1:6" ht="15" customHeight="1">
      <c r="A13" s="44"/>
      <c r="B13" s="6" t="s">
        <v>13</v>
      </c>
      <c r="C13" s="34">
        <v>26</v>
      </c>
      <c r="D13" s="34">
        <v>26</v>
      </c>
      <c r="E13" s="34">
        <v>25</v>
      </c>
      <c r="F13" s="7">
        <f t="shared" si="0"/>
        <v>25.666666666666668</v>
      </c>
    </row>
    <row r="14" spans="1:6" ht="15">
      <c r="A14" s="4"/>
      <c r="B14" s="4"/>
      <c r="C14" s="34"/>
      <c r="D14" s="34"/>
      <c r="E14" s="34"/>
      <c r="F14" s="7"/>
    </row>
    <row r="15" spans="1:6" ht="15.75">
      <c r="A15" s="38" t="s">
        <v>14</v>
      </c>
      <c r="B15" s="6" t="s">
        <v>6</v>
      </c>
      <c r="C15" s="34">
        <v>21.5</v>
      </c>
      <c r="D15" s="34">
        <v>20</v>
      </c>
      <c r="E15" s="34">
        <v>24</v>
      </c>
      <c r="F15" s="7">
        <f t="shared" si="0"/>
        <v>21.833333333333332</v>
      </c>
    </row>
    <row r="16" spans="1:6" ht="15.75">
      <c r="A16" s="38"/>
      <c r="B16" s="6" t="s">
        <v>7</v>
      </c>
      <c r="C16" s="36">
        <v>24</v>
      </c>
      <c r="D16" s="34">
        <v>24.5</v>
      </c>
      <c r="E16" s="34">
        <v>17</v>
      </c>
      <c r="F16" s="7">
        <f t="shared" si="0"/>
        <v>21.833333333333332</v>
      </c>
    </row>
    <row r="17" spans="1:6" ht="15.75">
      <c r="A17" s="38"/>
      <c r="B17" s="6" t="s">
        <v>22</v>
      </c>
      <c r="C17" s="36">
        <v>25</v>
      </c>
      <c r="D17" s="37">
        <v>28.5</v>
      </c>
      <c r="E17" s="36">
        <v>21</v>
      </c>
      <c r="F17" s="7">
        <f t="shared" si="0"/>
        <v>24.833333333333332</v>
      </c>
    </row>
    <row r="18" spans="1:6" ht="15.75">
      <c r="A18" s="38"/>
      <c r="B18" s="6" t="s">
        <v>8</v>
      </c>
      <c r="C18" s="34">
        <v>32</v>
      </c>
      <c r="D18" s="34">
        <v>27</v>
      </c>
      <c r="E18" s="34">
        <v>24.5</v>
      </c>
      <c r="F18" s="7">
        <f t="shared" si="0"/>
        <v>27.833333333333332</v>
      </c>
    </row>
    <row r="19" spans="1:6" ht="15.75">
      <c r="A19" s="38"/>
      <c r="B19" s="6" t="s">
        <v>9</v>
      </c>
      <c r="C19" s="34">
        <v>26.5</v>
      </c>
      <c r="D19" s="34">
        <v>30</v>
      </c>
      <c r="E19" s="34">
        <v>20</v>
      </c>
      <c r="F19" s="7">
        <f t="shared" si="0"/>
        <v>25.5</v>
      </c>
    </row>
    <row r="20" spans="1:6" ht="15.75">
      <c r="A20" s="38"/>
      <c r="B20" s="6" t="s">
        <v>10</v>
      </c>
      <c r="C20" s="34">
        <v>31</v>
      </c>
      <c r="D20" s="34">
        <v>27</v>
      </c>
      <c r="E20" s="34">
        <v>25</v>
      </c>
      <c r="F20" s="7">
        <f t="shared" si="0"/>
        <v>27.666666666666668</v>
      </c>
    </row>
    <row r="21" spans="1:6" ht="15.75">
      <c r="A21" s="38"/>
      <c r="B21" s="6" t="s">
        <v>11</v>
      </c>
      <c r="C21" s="34">
        <v>24</v>
      </c>
      <c r="D21" s="34">
        <v>22.5</v>
      </c>
      <c r="E21" s="34">
        <v>24</v>
      </c>
      <c r="F21" s="7">
        <f t="shared" si="0"/>
        <v>23.5</v>
      </c>
    </row>
    <row r="22" spans="1:6" ht="15.75">
      <c r="A22" s="38"/>
      <c r="B22" s="6" t="s">
        <v>12</v>
      </c>
      <c r="C22" s="34">
        <v>24</v>
      </c>
      <c r="D22" s="34">
        <v>30</v>
      </c>
      <c r="E22" s="34">
        <v>24</v>
      </c>
      <c r="F22" s="7">
        <f t="shared" si="0"/>
        <v>26</v>
      </c>
    </row>
    <row r="23" spans="1:6" ht="15.75">
      <c r="A23" s="38"/>
      <c r="B23" s="6" t="s">
        <v>13</v>
      </c>
      <c r="C23" s="34">
        <v>27.5</v>
      </c>
      <c r="D23" s="34">
        <v>27</v>
      </c>
      <c r="E23" s="34">
        <v>21.5</v>
      </c>
      <c r="F23" s="7">
        <f t="shared" si="0"/>
        <v>25.333333333333332</v>
      </c>
    </row>
    <row r="24" spans="1:6" ht="15">
      <c r="A24" s="4"/>
      <c r="B24" s="4"/>
      <c r="C24" s="34"/>
      <c r="D24" s="34"/>
      <c r="E24" s="34"/>
      <c r="F24" s="7"/>
    </row>
    <row r="25" spans="1:6" ht="15.75">
      <c r="A25" s="38" t="s">
        <v>15</v>
      </c>
      <c r="B25" s="6" t="s">
        <v>6</v>
      </c>
      <c r="C25" s="34">
        <v>24</v>
      </c>
      <c r="D25" s="34">
        <v>26.5</v>
      </c>
      <c r="E25" s="34">
        <v>20.5</v>
      </c>
      <c r="F25" s="7">
        <f t="shared" si="0"/>
        <v>23.666666666666668</v>
      </c>
    </row>
    <row r="26" spans="1:6" ht="15.75">
      <c r="A26" s="38"/>
      <c r="B26" s="6" t="s">
        <v>7</v>
      </c>
      <c r="C26" s="36">
        <v>24.5</v>
      </c>
      <c r="D26" s="34">
        <v>26</v>
      </c>
      <c r="E26" s="34">
        <v>25.5</v>
      </c>
      <c r="F26" s="7">
        <f t="shared" si="0"/>
        <v>25.333333333333332</v>
      </c>
    </row>
    <row r="27" spans="1:6" ht="15.75">
      <c r="A27" s="38"/>
      <c r="B27" s="6" t="s">
        <v>22</v>
      </c>
      <c r="C27" s="34">
        <v>21</v>
      </c>
      <c r="D27" s="34">
        <v>22</v>
      </c>
      <c r="E27" s="36">
        <v>22.5</v>
      </c>
      <c r="F27" s="7">
        <f t="shared" si="0"/>
        <v>21.833333333333332</v>
      </c>
    </row>
    <row r="28" spans="1:6" ht="15.75">
      <c r="A28" s="38"/>
      <c r="B28" s="6" t="s">
        <v>8</v>
      </c>
      <c r="C28" s="34">
        <v>22</v>
      </c>
      <c r="D28" s="34">
        <v>25</v>
      </c>
      <c r="E28" s="34">
        <v>29</v>
      </c>
      <c r="F28" s="7">
        <f t="shared" si="0"/>
        <v>25.333333333333332</v>
      </c>
    </row>
    <row r="29" spans="1:6" ht="15.75">
      <c r="A29" s="38"/>
      <c r="B29" s="6" t="s">
        <v>9</v>
      </c>
      <c r="C29" s="34">
        <v>25</v>
      </c>
      <c r="D29" s="34">
        <v>26</v>
      </c>
      <c r="E29" s="34">
        <v>25</v>
      </c>
      <c r="F29" s="7">
        <f t="shared" si="0"/>
        <v>25.333333333333332</v>
      </c>
    </row>
    <row r="30" spans="1:6" ht="15.75">
      <c r="A30" s="38"/>
      <c r="B30" s="6" t="s">
        <v>10</v>
      </c>
      <c r="C30" s="34">
        <v>27</v>
      </c>
      <c r="D30" s="34">
        <v>32</v>
      </c>
      <c r="E30" s="34">
        <v>29</v>
      </c>
      <c r="F30" s="7">
        <f t="shared" si="0"/>
        <v>29.333333333333332</v>
      </c>
    </row>
    <row r="31" spans="1:6" ht="15.75">
      <c r="A31" s="38"/>
      <c r="B31" s="6" t="s">
        <v>11</v>
      </c>
      <c r="C31" s="34">
        <v>21</v>
      </c>
      <c r="D31" s="34">
        <v>20</v>
      </c>
      <c r="E31" s="34">
        <v>21</v>
      </c>
      <c r="F31" s="7">
        <f t="shared" si="0"/>
        <v>20.666666666666668</v>
      </c>
    </row>
    <row r="32" spans="1:6" ht="15.75">
      <c r="A32" s="38"/>
      <c r="B32" s="6" t="s">
        <v>12</v>
      </c>
      <c r="C32" s="34">
        <v>30</v>
      </c>
      <c r="D32" s="36">
        <v>28</v>
      </c>
      <c r="E32" s="34">
        <v>30</v>
      </c>
      <c r="F32" s="7">
        <f t="shared" si="0"/>
        <v>29.333333333333332</v>
      </c>
    </row>
    <row r="33" spans="1:6" ht="15.75">
      <c r="A33" s="38"/>
      <c r="B33" s="6" t="s">
        <v>13</v>
      </c>
      <c r="C33" s="34">
        <v>25</v>
      </c>
      <c r="D33" s="34">
        <v>24.5</v>
      </c>
      <c r="E33" s="34">
        <v>23.5</v>
      </c>
      <c r="F33" s="7">
        <f t="shared" si="0"/>
        <v>24.333333333333332</v>
      </c>
    </row>
  </sheetData>
  <mergeCells count="7">
    <mergeCell ref="A25:A33"/>
    <mergeCell ref="A3:A4"/>
    <mergeCell ref="B3:B4"/>
    <mergeCell ref="C3:E3"/>
    <mergeCell ref="F3:F4"/>
    <mergeCell ref="A5:A13"/>
    <mergeCell ref="A15:A2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 topLeftCell="A11">
      <selection activeCell="A1" sqref="A1:D27"/>
    </sheetView>
  </sheetViews>
  <sheetFormatPr defaultColWidth="9.140625" defaultRowHeight="15"/>
  <sheetData>
    <row r="1" spans="1:4" ht="15">
      <c r="A1" s="14" t="s">
        <v>55</v>
      </c>
      <c r="B1" s="14" t="s">
        <v>56</v>
      </c>
      <c r="C1" s="14">
        <v>1</v>
      </c>
      <c r="D1" s="35">
        <v>39.333333333333336</v>
      </c>
    </row>
    <row r="2" spans="1:4" ht="15">
      <c r="A2" s="14" t="s">
        <v>55</v>
      </c>
      <c r="B2" s="14" t="s">
        <v>56</v>
      </c>
      <c r="C2" s="14">
        <v>2</v>
      </c>
      <c r="D2" s="35">
        <v>43</v>
      </c>
    </row>
    <row r="3" spans="1:4" ht="15">
      <c r="A3" s="14" t="s">
        <v>55</v>
      </c>
      <c r="B3" s="14" t="s">
        <v>56</v>
      </c>
      <c r="C3" s="14">
        <v>3</v>
      </c>
      <c r="D3" s="35">
        <v>52.333333333333336</v>
      </c>
    </row>
    <row r="4" spans="1:5" ht="15">
      <c r="A4" s="14" t="s">
        <v>55</v>
      </c>
      <c r="B4" s="14" t="s">
        <v>57</v>
      </c>
      <c r="C4" s="14">
        <v>1</v>
      </c>
      <c r="D4" s="35">
        <v>52</v>
      </c>
      <c r="E4" s="15"/>
    </row>
    <row r="5" spans="1:5" ht="15">
      <c r="A5" s="14" t="s">
        <v>55</v>
      </c>
      <c r="B5" s="14" t="s">
        <v>57</v>
      </c>
      <c r="C5" s="14">
        <v>2</v>
      </c>
      <c r="D5" s="35">
        <v>48</v>
      </c>
      <c r="E5" s="15"/>
    </row>
    <row r="6" spans="1:5" ht="15">
      <c r="A6" s="14" t="s">
        <v>55</v>
      </c>
      <c r="B6" s="14" t="s">
        <v>57</v>
      </c>
      <c r="C6" s="14">
        <v>3</v>
      </c>
      <c r="D6" s="35">
        <v>53.333333333333336</v>
      </c>
      <c r="E6" s="15"/>
    </row>
    <row r="7" spans="1:5" ht="15">
      <c r="A7" s="14" t="s">
        <v>55</v>
      </c>
      <c r="B7" s="14" t="s">
        <v>58</v>
      </c>
      <c r="C7" s="14">
        <v>1</v>
      </c>
      <c r="D7" s="35">
        <v>45</v>
      </c>
      <c r="E7" s="15"/>
    </row>
    <row r="8" spans="1:5" ht="15">
      <c r="A8" s="14" t="s">
        <v>55</v>
      </c>
      <c r="B8" s="14" t="s">
        <v>58</v>
      </c>
      <c r="C8" s="14">
        <v>2</v>
      </c>
      <c r="D8" s="35">
        <v>52.666666666666664</v>
      </c>
      <c r="E8" s="15"/>
    </row>
    <row r="9" spans="1:4" ht="15">
      <c r="A9" s="14" t="s">
        <v>55</v>
      </c>
      <c r="B9" s="14" t="s">
        <v>58</v>
      </c>
      <c r="C9" s="14">
        <v>3</v>
      </c>
      <c r="D9" s="35">
        <v>49.333333333333336</v>
      </c>
    </row>
    <row r="10" spans="1:4" ht="15">
      <c r="A10" s="14" t="s">
        <v>59</v>
      </c>
      <c r="B10" s="14" t="s">
        <v>56</v>
      </c>
      <c r="C10" s="14">
        <v>1</v>
      </c>
      <c r="D10" s="35">
        <v>49.666666666666664</v>
      </c>
    </row>
    <row r="11" spans="1:4" ht="15">
      <c r="A11" s="14" t="s">
        <v>59</v>
      </c>
      <c r="B11" s="14" t="s">
        <v>56</v>
      </c>
      <c r="C11" s="14">
        <v>2</v>
      </c>
      <c r="D11" s="35">
        <v>51.666666666666664</v>
      </c>
    </row>
    <row r="12" spans="1:4" ht="15">
      <c r="A12" s="14" t="s">
        <v>59</v>
      </c>
      <c r="B12" s="14" t="s">
        <v>56</v>
      </c>
      <c r="C12" s="14">
        <v>3</v>
      </c>
      <c r="D12" s="35">
        <v>50.333333333333336</v>
      </c>
    </row>
    <row r="13" spans="1:4" ht="15">
      <c r="A13" s="14" t="s">
        <v>59</v>
      </c>
      <c r="B13" s="14" t="s">
        <v>57</v>
      </c>
      <c r="C13" s="14">
        <v>1</v>
      </c>
      <c r="D13" s="35">
        <v>58.666666666666664</v>
      </c>
    </row>
    <row r="14" spans="1:4" ht="15">
      <c r="A14" s="14" t="s">
        <v>59</v>
      </c>
      <c r="B14" s="14" t="s">
        <v>57</v>
      </c>
      <c r="C14" s="14">
        <v>2</v>
      </c>
      <c r="D14" s="35">
        <v>55.666666666666664</v>
      </c>
    </row>
    <row r="15" spans="1:4" ht="15">
      <c r="A15" s="14" t="s">
        <v>59</v>
      </c>
      <c r="B15" s="14" t="s">
        <v>57</v>
      </c>
      <c r="C15" s="14">
        <v>3</v>
      </c>
      <c r="D15" s="35">
        <v>52</v>
      </c>
    </row>
    <row r="16" spans="1:4" ht="15">
      <c r="A16" s="14" t="s">
        <v>59</v>
      </c>
      <c r="B16" s="14" t="s">
        <v>58</v>
      </c>
      <c r="C16" s="14">
        <v>1</v>
      </c>
      <c r="D16" s="35">
        <v>61</v>
      </c>
    </row>
    <row r="17" spans="1:4" ht="15">
      <c r="A17" s="14" t="s">
        <v>59</v>
      </c>
      <c r="B17" s="14" t="s">
        <v>58</v>
      </c>
      <c r="C17" s="14">
        <v>2</v>
      </c>
      <c r="D17" s="35">
        <v>57.333333333333336</v>
      </c>
    </row>
    <row r="18" spans="1:4" ht="15">
      <c r="A18" s="14" t="s">
        <v>59</v>
      </c>
      <c r="B18" s="14" t="s">
        <v>58</v>
      </c>
      <c r="C18" s="14">
        <v>3</v>
      </c>
      <c r="D18" s="35">
        <v>59.333333333333336</v>
      </c>
    </row>
    <row r="19" spans="1:5" ht="15">
      <c r="A19" s="14" t="s">
        <v>60</v>
      </c>
      <c r="B19" s="14" t="s">
        <v>56</v>
      </c>
      <c r="C19" s="14">
        <v>1</v>
      </c>
      <c r="D19" s="35">
        <v>44.666666666666664</v>
      </c>
      <c r="E19" s="15"/>
    </row>
    <row r="20" spans="1:5" ht="15">
      <c r="A20" s="14" t="s">
        <v>60</v>
      </c>
      <c r="B20" s="14" t="s">
        <v>56</v>
      </c>
      <c r="C20" s="14">
        <v>2</v>
      </c>
      <c r="D20" s="35">
        <v>45</v>
      </c>
      <c r="E20" s="15"/>
    </row>
    <row r="21" spans="1:5" ht="15">
      <c r="A21" s="14" t="s">
        <v>60</v>
      </c>
      <c r="B21" s="14" t="s">
        <v>56</v>
      </c>
      <c r="C21" s="14">
        <v>3</v>
      </c>
      <c r="D21" s="35">
        <v>41.666666666666664</v>
      </c>
      <c r="E21" s="15"/>
    </row>
    <row r="22" spans="1:5" ht="15">
      <c r="A22" s="14" t="s">
        <v>60</v>
      </c>
      <c r="B22" s="14" t="s">
        <v>57</v>
      </c>
      <c r="C22" s="14">
        <v>1</v>
      </c>
      <c r="D22" s="35">
        <v>59</v>
      </c>
      <c r="E22" s="15"/>
    </row>
    <row r="23" spans="1:5" ht="15">
      <c r="A23" s="14" t="s">
        <v>60</v>
      </c>
      <c r="B23" s="14" t="s">
        <v>57</v>
      </c>
      <c r="C23" s="14">
        <v>2</v>
      </c>
      <c r="D23" s="35">
        <v>49</v>
      </c>
      <c r="E23" s="15"/>
    </row>
    <row r="24" spans="1:5" ht="15">
      <c r="A24" s="14" t="s">
        <v>60</v>
      </c>
      <c r="B24" s="14" t="s">
        <v>57</v>
      </c>
      <c r="C24" s="14">
        <v>3</v>
      </c>
      <c r="D24" s="35">
        <v>50.333333333333336</v>
      </c>
      <c r="E24" s="15"/>
    </row>
    <row r="25" spans="1:4" ht="15">
      <c r="A25" s="14" t="s">
        <v>60</v>
      </c>
      <c r="B25" s="14" t="s">
        <v>58</v>
      </c>
      <c r="C25" s="14">
        <v>1</v>
      </c>
      <c r="D25" s="35">
        <v>52.666666666666664</v>
      </c>
    </row>
    <row r="26" spans="1:4" ht="15">
      <c r="A26" s="14" t="s">
        <v>60</v>
      </c>
      <c r="B26" s="14" t="s">
        <v>58</v>
      </c>
      <c r="C26" s="14">
        <v>2</v>
      </c>
      <c r="D26" s="35">
        <v>54.666666666666664</v>
      </c>
    </row>
    <row r="27" spans="1:4" ht="15">
      <c r="A27" s="14" t="s">
        <v>60</v>
      </c>
      <c r="B27" s="14" t="s">
        <v>58</v>
      </c>
      <c r="C27" s="14">
        <v>3</v>
      </c>
      <c r="D27" s="35">
        <v>51.666666666666664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="115" zoomScaleNormal="115" workbookViewId="0" topLeftCell="A16">
      <selection activeCell="E29" sqref="E29"/>
    </sheetView>
  </sheetViews>
  <sheetFormatPr defaultColWidth="9.140625" defaultRowHeight="15"/>
  <cols>
    <col min="1" max="1" width="16.28125" style="0" customWidth="1"/>
    <col min="2" max="2" width="19.7109375" style="0" customWidth="1"/>
    <col min="3" max="3" width="14.421875" style="2" customWidth="1"/>
    <col min="4" max="4" width="13.7109375" style="2" customWidth="1"/>
    <col min="5" max="5" width="13.421875" style="2" customWidth="1"/>
    <col min="6" max="6" width="12.8515625" style="1" customWidth="1"/>
  </cols>
  <sheetData>
    <row r="1" spans="1:6" ht="15">
      <c r="A1" t="s">
        <v>0</v>
      </c>
      <c r="B1" t="s">
        <v>19</v>
      </c>
      <c r="C1" s="2" t="s">
        <v>20</v>
      </c>
      <c r="E1" s="2" t="s">
        <v>16</v>
      </c>
      <c r="F1" s="1" t="s">
        <v>21</v>
      </c>
    </row>
    <row r="2" spans="1:2" ht="15">
      <c r="A2" t="s">
        <v>17</v>
      </c>
      <c r="B2" t="s">
        <v>23</v>
      </c>
    </row>
    <row r="3" spans="1:6" ht="15.75" customHeight="1">
      <c r="A3" s="39" t="s">
        <v>2</v>
      </c>
      <c r="B3" s="39" t="s">
        <v>5</v>
      </c>
      <c r="C3" s="40" t="s">
        <v>1</v>
      </c>
      <c r="D3" s="40"/>
      <c r="E3" s="40"/>
      <c r="F3" s="41" t="s">
        <v>4</v>
      </c>
    </row>
    <row r="4" spans="1:6" ht="15.75" customHeight="1">
      <c r="A4" s="39"/>
      <c r="B4" s="39"/>
      <c r="C4" s="34">
        <v>1</v>
      </c>
      <c r="D4" s="34">
        <v>2</v>
      </c>
      <c r="E4" s="34">
        <v>3</v>
      </c>
      <c r="F4" s="41"/>
    </row>
    <row r="5" spans="1:6" ht="16.5" customHeight="1">
      <c r="A5" s="42" t="s">
        <v>3</v>
      </c>
      <c r="B5" s="6" t="s">
        <v>6</v>
      </c>
      <c r="C5" s="34">
        <v>39</v>
      </c>
      <c r="D5" s="34">
        <v>43</v>
      </c>
      <c r="E5" s="34">
        <v>36</v>
      </c>
      <c r="F5" s="7">
        <f>AVERAGE(C5:E5)</f>
        <v>39.333333333333336</v>
      </c>
    </row>
    <row r="6" spans="1:6" ht="15" customHeight="1">
      <c r="A6" s="43"/>
      <c r="B6" s="6" t="s">
        <v>7</v>
      </c>
      <c r="C6" s="34">
        <v>58</v>
      </c>
      <c r="D6" s="34">
        <v>51</v>
      </c>
      <c r="E6" s="34">
        <v>47</v>
      </c>
      <c r="F6" s="7">
        <f aca="true" t="shared" si="0" ref="F6:F33">AVERAGE(C6:E6)</f>
        <v>52</v>
      </c>
    </row>
    <row r="7" spans="1:6" ht="15" customHeight="1">
      <c r="A7" s="43"/>
      <c r="B7" s="6" t="s">
        <v>22</v>
      </c>
      <c r="C7" s="36">
        <v>36</v>
      </c>
      <c r="D7" s="36">
        <v>47</v>
      </c>
      <c r="E7" s="36">
        <v>52</v>
      </c>
      <c r="F7" s="7">
        <f t="shared" si="0"/>
        <v>45</v>
      </c>
    </row>
    <row r="8" spans="1:6" ht="15" customHeight="1">
      <c r="A8" s="43"/>
      <c r="B8" s="6" t="s">
        <v>8</v>
      </c>
      <c r="C8" s="34">
        <v>54</v>
      </c>
      <c r="D8" s="34">
        <v>47</v>
      </c>
      <c r="E8" s="34">
        <v>48</v>
      </c>
      <c r="F8" s="7">
        <f t="shared" si="0"/>
        <v>49.666666666666664</v>
      </c>
    </row>
    <row r="9" spans="1:6" ht="15" customHeight="1">
      <c r="A9" s="43"/>
      <c r="B9" s="6" t="s">
        <v>9</v>
      </c>
      <c r="C9" s="34">
        <v>59</v>
      </c>
      <c r="D9" s="34">
        <v>58</v>
      </c>
      <c r="E9" s="34">
        <v>59</v>
      </c>
      <c r="F9" s="7">
        <f t="shared" si="0"/>
        <v>58.666666666666664</v>
      </c>
    </row>
    <row r="10" spans="1:6" ht="15" customHeight="1">
      <c r="A10" s="43"/>
      <c r="B10" s="6" t="s">
        <v>10</v>
      </c>
      <c r="C10" s="34">
        <v>65</v>
      </c>
      <c r="D10" s="34">
        <v>63</v>
      </c>
      <c r="E10" s="34">
        <v>55</v>
      </c>
      <c r="F10" s="7">
        <f t="shared" si="0"/>
        <v>61</v>
      </c>
    </row>
    <row r="11" spans="1:6" ht="15" customHeight="1">
      <c r="A11" s="43"/>
      <c r="B11" s="6" t="s">
        <v>11</v>
      </c>
      <c r="C11" s="34">
        <v>44</v>
      </c>
      <c r="D11" s="34">
        <v>41</v>
      </c>
      <c r="E11" s="34">
        <v>49</v>
      </c>
      <c r="F11" s="7">
        <f t="shared" si="0"/>
        <v>44.666666666666664</v>
      </c>
    </row>
    <row r="12" spans="1:6" ht="15" customHeight="1">
      <c r="A12" s="43"/>
      <c r="B12" s="6" t="s">
        <v>12</v>
      </c>
      <c r="C12" s="36">
        <v>65</v>
      </c>
      <c r="D12" s="36">
        <v>60</v>
      </c>
      <c r="E12" s="34">
        <v>52</v>
      </c>
      <c r="F12" s="7">
        <f t="shared" si="0"/>
        <v>59</v>
      </c>
    </row>
    <row r="13" spans="1:6" ht="15" customHeight="1">
      <c r="A13" s="44"/>
      <c r="B13" s="6" t="s">
        <v>13</v>
      </c>
      <c r="C13" s="34">
        <v>54</v>
      </c>
      <c r="D13" s="34">
        <v>56</v>
      </c>
      <c r="E13" s="34">
        <v>48</v>
      </c>
      <c r="F13" s="7">
        <f t="shared" si="0"/>
        <v>52.666666666666664</v>
      </c>
    </row>
    <row r="14" spans="1:6" ht="15">
      <c r="A14" s="4"/>
      <c r="B14" s="4"/>
      <c r="C14" s="34"/>
      <c r="D14" s="34"/>
      <c r="E14" s="34"/>
      <c r="F14" s="7"/>
    </row>
    <row r="15" spans="1:6" ht="15.75">
      <c r="A15" s="38" t="s">
        <v>14</v>
      </c>
      <c r="B15" s="6" t="s">
        <v>6</v>
      </c>
      <c r="C15" s="34">
        <v>42</v>
      </c>
      <c r="D15" s="34">
        <v>36</v>
      </c>
      <c r="E15" s="34">
        <v>51</v>
      </c>
      <c r="F15" s="7">
        <f t="shared" si="0"/>
        <v>43</v>
      </c>
    </row>
    <row r="16" spans="1:6" ht="15.75">
      <c r="A16" s="38"/>
      <c r="B16" s="6" t="s">
        <v>7</v>
      </c>
      <c r="C16" s="36">
        <v>53</v>
      </c>
      <c r="D16" s="34">
        <v>51</v>
      </c>
      <c r="E16" s="34">
        <v>40</v>
      </c>
      <c r="F16" s="7">
        <f t="shared" si="0"/>
        <v>48</v>
      </c>
    </row>
    <row r="17" spans="1:6" ht="15.75">
      <c r="A17" s="38"/>
      <c r="B17" s="6" t="s">
        <v>22</v>
      </c>
      <c r="C17" s="36">
        <v>44</v>
      </c>
      <c r="D17" s="34">
        <v>59</v>
      </c>
      <c r="E17" s="36">
        <v>55</v>
      </c>
      <c r="F17" s="7">
        <f t="shared" si="0"/>
        <v>52.666666666666664</v>
      </c>
    </row>
    <row r="18" spans="1:6" ht="15.75">
      <c r="A18" s="38"/>
      <c r="B18" s="6" t="s">
        <v>8</v>
      </c>
      <c r="C18" s="34">
        <v>60</v>
      </c>
      <c r="D18" s="34">
        <v>53</v>
      </c>
      <c r="E18" s="34">
        <v>42</v>
      </c>
      <c r="F18" s="7">
        <f t="shared" si="0"/>
        <v>51.666666666666664</v>
      </c>
    </row>
    <row r="19" spans="1:6" ht="15.75">
      <c r="A19" s="38"/>
      <c r="B19" s="6" t="s">
        <v>9</v>
      </c>
      <c r="C19" s="34">
        <v>57</v>
      </c>
      <c r="D19" s="34">
        <v>61</v>
      </c>
      <c r="E19" s="34">
        <v>49</v>
      </c>
      <c r="F19" s="7">
        <f t="shared" si="0"/>
        <v>55.666666666666664</v>
      </c>
    </row>
    <row r="20" spans="1:6" ht="15.75">
      <c r="A20" s="38"/>
      <c r="B20" s="6" t="s">
        <v>10</v>
      </c>
      <c r="C20" s="34">
        <v>58</v>
      </c>
      <c r="D20" s="34">
        <v>58</v>
      </c>
      <c r="E20" s="34">
        <v>56</v>
      </c>
      <c r="F20" s="7">
        <f t="shared" si="0"/>
        <v>57.333333333333336</v>
      </c>
    </row>
    <row r="21" spans="1:6" ht="15.75">
      <c r="A21" s="38"/>
      <c r="B21" s="6" t="s">
        <v>11</v>
      </c>
      <c r="C21" s="34">
        <v>44</v>
      </c>
      <c r="D21" s="34">
        <v>41</v>
      </c>
      <c r="E21" s="34">
        <v>50</v>
      </c>
      <c r="F21" s="7">
        <f t="shared" si="0"/>
        <v>45</v>
      </c>
    </row>
    <row r="22" spans="1:6" ht="15.75">
      <c r="A22" s="38"/>
      <c r="B22" s="6" t="s">
        <v>12</v>
      </c>
      <c r="C22" s="34">
        <v>51</v>
      </c>
      <c r="D22" s="34">
        <v>51</v>
      </c>
      <c r="E22" s="34">
        <v>45</v>
      </c>
      <c r="F22" s="7">
        <f t="shared" si="0"/>
        <v>49</v>
      </c>
    </row>
    <row r="23" spans="1:6" ht="15.75">
      <c r="A23" s="38"/>
      <c r="B23" s="6" t="s">
        <v>13</v>
      </c>
      <c r="C23" s="34">
        <v>62</v>
      </c>
      <c r="D23" s="34">
        <v>51</v>
      </c>
      <c r="E23" s="34">
        <v>51</v>
      </c>
      <c r="F23" s="7">
        <f t="shared" si="0"/>
        <v>54.666666666666664</v>
      </c>
    </row>
    <row r="24" spans="1:6" ht="15">
      <c r="A24" s="4"/>
      <c r="B24" s="4"/>
      <c r="C24" s="34"/>
      <c r="D24" s="34"/>
      <c r="E24" s="34"/>
      <c r="F24" s="7"/>
    </row>
    <row r="25" spans="1:6" ht="15.75">
      <c r="A25" s="38" t="s">
        <v>15</v>
      </c>
      <c r="B25" s="6" t="s">
        <v>6</v>
      </c>
      <c r="C25" s="34">
        <v>54</v>
      </c>
      <c r="D25" s="34">
        <v>54</v>
      </c>
      <c r="E25" s="34">
        <v>49</v>
      </c>
      <c r="F25" s="7">
        <f t="shared" si="0"/>
        <v>52.333333333333336</v>
      </c>
    </row>
    <row r="26" spans="1:6" ht="15.75">
      <c r="A26" s="38"/>
      <c r="B26" s="6" t="s">
        <v>7</v>
      </c>
      <c r="C26" s="36">
        <v>54</v>
      </c>
      <c r="D26" s="34">
        <v>53</v>
      </c>
      <c r="E26" s="34">
        <v>53</v>
      </c>
      <c r="F26" s="7">
        <f t="shared" si="0"/>
        <v>53.333333333333336</v>
      </c>
    </row>
    <row r="27" spans="1:6" ht="15.75">
      <c r="A27" s="38"/>
      <c r="B27" s="6" t="s">
        <v>22</v>
      </c>
      <c r="C27" s="34">
        <v>47</v>
      </c>
      <c r="D27" s="34">
        <v>46</v>
      </c>
      <c r="E27" s="34">
        <v>55</v>
      </c>
      <c r="F27" s="7">
        <f t="shared" si="0"/>
        <v>49.333333333333336</v>
      </c>
    </row>
    <row r="28" spans="1:6" ht="15.75">
      <c r="A28" s="38"/>
      <c r="B28" s="6" t="s">
        <v>8</v>
      </c>
      <c r="C28" s="36">
        <v>52</v>
      </c>
      <c r="D28" s="34">
        <v>40</v>
      </c>
      <c r="E28" s="34">
        <v>59</v>
      </c>
      <c r="F28" s="7">
        <f t="shared" si="0"/>
        <v>50.333333333333336</v>
      </c>
    </row>
    <row r="29" spans="1:6" ht="15.75">
      <c r="A29" s="38"/>
      <c r="B29" s="6" t="s">
        <v>9</v>
      </c>
      <c r="C29" s="34">
        <v>53</v>
      </c>
      <c r="D29" s="34">
        <v>52</v>
      </c>
      <c r="E29" s="34">
        <v>51</v>
      </c>
      <c r="F29" s="7">
        <f t="shared" si="0"/>
        <v>52</v>
      </c>
    </row>
    <row r="30" spans="1:6" ht="15.75">
      <c r="A30" s="38"/>
      <c r="B30" s="6" t="s">
        <v>10</v>
      </c>
      <c r="C30" s="34">
        <v>57</v>
      </c>
      <c r="D30" s="34">
        <v>61</v>
      </c>
      <c r="E30" s="34">
        <v>60</v>
      </c>
      <c r="F30" s="7">
        <f t="shared" si="0"/>
        <v>59.333333333333336</v>
      </c>
    </row>
    <row r="31" spans="1:6" ht="15.75">
      <c r="A31" s="38"/>
      <c r="B31" s="6" t="s">
        <v>11</v>
      </c>
      <c r="C31" s="34">
        <v>39</v>
      </c>
      <c r="D31" s="34">
        <v>44</v>
      </c>
      <c r="E31" s="34">
        <v>42</v>
      </c>
      <c r="F31" s="7">
        <f t="shared" si="0"/>
        <v>41.666666666666664</v>
      </c>
    </row>
    <row r="32" spans="1:6" ht="15.75">
      <c r="A32" s="38"/>
      <c r="B32" s="6" t="s">
        <v>12</v>
      </c>
      <c r="C32" s="34">
        <v>60</v>
      </c>
      <c r="D32" s="34">
        <v>37</v>
      </c>
      <c r="E32" s="34">
        <v>54</v>
      </c>
      <c r="F32" s="7">
        <f t="shared" si="0"/>
        <v>50.333333333333336</v>
      </c>
    </row>
    <row r="33" spans="1:6" ht="15.75">
      <c r="A33" s="38"/>
      <c r="B33" s="6" t="s">
        <v>13</v>
      </c>
      <c r="C33" s="34">
        <v>54</v>
      </c>
      <c r="D33" s="34">
        <v>54</v>
      </c>
      <c r="E33" s="34">
        <v>47</v>
      </c>
      <c r="F33" s="7">
        <f t="shared" si="0"/>
        <v>51.666666666666664</v>
      </c>
    </row>
  </sheetData>
  <mergeCells count="7">
    <mergeCell ref="A25:A33"/>
    <mergeCell ref="A3:A4"/>
    <mergeCell ref="B3:B4"/>
    <mergeCell ref="C3:E3"/>
    <mergeCell ref="F3:F4"/>
    <mergeCell ref="A5:A13"/>
    <mergeCell ref="A15:A2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 topLeftCell="A1">
      <selection activeCell="F25" sqref="F25:F33"/>
    </sheetView>
  </sheetViews>
  <sheetFormatPr defaultColWidth="9.140625" defaultRowHeight="15"/>
  <cols>
    <col min="1" max="1" width="16.28125" style="0" customWidth="1"/>
    <col min="2" max="2" width="19.7109375" style="0" customWidth="1"/>
    <col min="3" max="3" width="14.421875" style="2" customWidth="1"/>
    <col min="4" max="4" width="13.7109375" style="2" customWidth="1"/>
    <col min="5" max="5" width="13.421875" style="2" customWidth="1"/>
    <col min="6" max="6" width="12.8515625" style="1" customWidth="1"/>
  </cols>
  <sheetData>
    <row r="1" spans="1:6" ht="15">
      <c r="A1" t="s">
        <v>0</v>
      </c>
      <c r="B1" t="s">
        <v>19</v>
      </c>
      <c r="C1" s="2" t="s">
        <v>20</v>
      </c>
      <c r="E1" s="2" t="s">
        <v>16</v>
      </c>
      <c r="F1" s="1" t="s">
        <v>21</v>
      </c>
    </row>
    <row r="2" spans="1:2" ht="15">
      <c r="A2" t="s">
        <v>17</v>
      </c>
      <c r="B2" t="s">
        <v>18</v>
      </c>
    </row>
    <row r="3" spans="1:6" ht="15.75" customHeight="1">
      <c r="A3" s="39" t="s">
        <v>2</v>
      </c>
      <c r="B3" s="39" t="s">
        <v>5</v>
      </c>
      <c r="C3" s="40" t="s">
        <v>1</v>
      </c>
      <c r="D3" s="40"/>
      <c r="E3" s="40"/>
      <c r="F3" s="41" t="s">
        <v>4</v>
      </c>
    </row>
    <row r="4" spans="1:6" ht="15.75" customHeight="1">
      <c r="A4" s="39"/>
      <c r="B4" s="39"/>
      <c r="C4" s="5">
        <v>1</v>
      </c>
      <c r="D4" s="5">
        <v>2</v>
      </c>
      <c r="E4" s="5">
        <v>3</v>
      </c>
      <c r="F4" s="41"/>
    </row>
    <row r="5" spans="1:6" ht="16.5" customHeight="1">
      <c r="A5" s="42" t="s">
        <v>3</v>
      </c>
      <c r="B5" s="6" t="s">
        <v>6</v>
      </c>
      <c r="C5" s="5">
        <v>11.5</v>
      </c>
      <c r="D5" s="5">
        <v>11.5</v>
      </c>
      <c r="E5" s="5">
        <v>8</v>
      </c>
      <c r="F5" s="7">
        <f>AVERAGE(C5:E5)</f>
        <v>10.333333333333334</v>
      </c>
    </row>
    <row r="6" spans="1:6" ht="15" customHeight="1">
      <c r="A6" s="43"/>
      <c r="B6" s="6" t="s">
        <v>7</v>
      </c>
      <c r="C6" s="5">
        <v>13.5</v>
      </c>
      <c r="D6" s="5">
        <v>15</v>
      </c>
      <c r="E6" s="5">
        <v>14.5</v>
      </c>
      <c r="F6" s="7">
        <f aca="true" t="shared" si="0" ref="F6:F33">AVERAGE(C6:E6)</f>
        <v>14.333333333333334</v>
      </c>
    </row>
    <row r="7" spans="1:6" ht="15" customHeight="1">
      <c r="A7" s="43"/>
      <c r="B7" s="6" t="s">
        <v>22</v>
      </c>
      <c r="C7" s="5">
        <v>17</v>
      </c>
      <c r="D7" s="5">
        <v>17.5</v>
      </c>
      <c r="E7" s="5">
        <v>19</v>
      </c>
      <c r="F7" s="7">
        <f t="shared" si="0"/>
        <v>17.833333333333332</v>
      </c>
    </row>
    <row r="8" spans="1:9" ht="15" customHeight="1">
      <c r="A8" s="43"/>
      <c r="B8" s="6" t="s">
        <v>8</v>
      </c>
      <c r="C8" s="5">
        <v>17</v>
      </c>
      <c r="D8" s="5">
        <v>11</v>
      </c>
      <c r="E8" s="5">
        <v>11</v>
      </c>
      <c r="F8" s="7">
        <f t="shared" si="0"/>
        <v>13</v>
      </c>
      <c r="I8" t="s">
        <v>25</v>
      </c>
    </row>
    <row r="9" spans="1:6" ht="15" customHeight="1">
      <c r="A9" s="43"/>
      <c r="B9" s="6" t="s">
        <v>9</v>
      </c>
      <c r="C9" s="5">
        <v>17</v>
      </c>
      <c r="D9" s="5">
        <v>15</v>
      </c>
      <c r="E9" s="5">
        <v>17</v>
      </c>
      <c r="F9" s="7">
        <f t="shared" si="0"/>
        <v>16.333333333333332</v>
      </c>
    </row>
    <row r="10" spans="1:6" ht="15" customHeight="1">
      <c r="A10" s="43"/>
      <c r="B10" s="6" t="s">
        <v>10</v>
      </c>
      <c r="C10" s="5">
        <v>17</v>
      </c>
      <c r="D10" s="5">
        <v>13.5</v>
      </c>
      <c r="E10" s="5">
        <v>14.5</v>
      </c>
      <c r="F10" s="7">
        <f t="shared" si="0"/>
        <v>15</v>
      </c>
    </row>
    <row r="11" spans="1:6" ht="15" customHeight="1">
      <c r="A11" s="43"/>
      <c r="B11" s="6" t="s">
        <v>11</v>
      </c>
      <c r="C11" s="5">
        <v>12.5</v>
      </c>
      <c r="D11" s="5">
        <v>13</v>
      </c>
      <c r="E11" s="5">
        <v>15</v>
      </c>
      <c r="F11" s="7">
        <f t="shared" si="0"/>
        <v>13.5</v>
      </c>
    </row>
    <row r="12" spans="1:6" ht="15" customHeight="1">
      <c r="A12" s="43"/>
      <c r="B12" s="6" t="s">
        <v>12</v>
      </c>
      <c r="C12" s="5">
        <v>8.5</v>
      </c>
      <c r="D12" s="5">
        <v>14.5</v>
      </c>
      <c r="E12" s="5">
        <v>13</v>
      </c>
      <c r="F12" s="7">
        <f t="shared" si="0"/>
        <v>12</v>
      </c>
    </row>
    <row r="13" spans="1:6" ht="15" customHeight="1">
      <c r="A13" s="44"/>
      <c r="B13" s="6" t="s">
        <v>13</v>
      </c>
      <c r="C13" s="5">
        <v>11.5</v>
      </c>
      <c r="D13" s="5">
        <v>12.5</v>
      </c>
      <c r="E13" s="5">
        <v>12</v>
      </c>
      <c r="F13" s="7">
        <f t="shared" si="0"/>
        <v>12</v>
      </c>
    </row>
    <row r="14" spans="1:6" ht="15">
      <c r="A14" s="4"/>
      <c r="B14" s="4"/>
      <c r="C14" s="5"/>
      <c r="D14" s="5"/>
      <c r="E14" s="5"/>
      <c r="F14" s="7"/>
    </row>
    <row r="15" spans="1:6" ht="15.75">
      <c r="A15" s="38" t="s">
        <v>14</v>
      </c>
      <c r="B15" s="6" t="s">
        <v>6</v>
      </c>
      <c r="C15" s="5">
        <v>15.5</v>
      </c>
      <c r="D15" s="5">
        <v>14.5</v>
      </c>
      <c r="E15" s="5">
        <v>16</v>
      </c>
      <c r="F15" s="7">
        <f t="shared" si="0"/>
        <v>15.333333333333334</v>
      </c>
    </row>
    <row r="16" spans="1:6" ht="15.75">
      <c r="A16" s="38"/>
      <c r="B16" s="6" t="s">
        <v>7</v>
      </c>
      <c r="C16" s="5">
        <v>17</v>
      </c>
      <c r="D16" s="5">
        <v>12.5</v>
      </c>
      <c r="E16" s="5">
        <v>8.5</v>
      </c>
      <c r="F16" s="7">
        <f t="shared" si="0"/>
        <v>12.666666666666666</v>
      </c>
    </row>
    <row r="17" spans="1:6" ht="15.75">
      <c r="A17" s="38"/>
      <c r="B17" s="6" t="s">
        <v>22</v>
      </c>
      <c r="C17" s="5">
        <v>17</v>
      </c>
      <c r="D17" s="5">
        <v>16</v>
      </c>
      <c r="E17" s="5">
        <v>17</v>
      </c>
      <c r="F17" s="7">
        <f t="shared" si="0"/>
        <v>16.666666666666668</v>
      </c>
    </row>
    <row r="18" spans="1:6" ht="15.75">
      <c r="A18" s="38"/>
      <c r="B18" s="6" t="s">
        <v>8</v>
      </c>
      <c r="C18" s="5">
        <v>18</v>
      </c>
      <c r="D18" s="5">
        <v>16</v>
      </c>
      <c r="E18" s="5">
        <v>15</v>
      </c>
      <c r="F18" s="7">
        <f t="shared" si="0"/>
        <v>16.333333333333332</v>
      </c>
    </row>
    <row r="19" spans="1:6" ht="15.75">
      <c r="A19" s="38"/>
      <c r="B19" s="6" t="s">
        <v>9</v>
      </c>
      <c r="C19" s="5">
        <v>11</v>
      </c>
      <c r="D19" s="5">
        <v>17.5</v>
      </c>
      <c r="E19" s="5">
        <v>11</v>
      </c>
      <c r="F19" s="7">
        <f t="shared" si="0"/>
        <v>13.166666666666666</v>
      </c>
    </row>
    <row r="20" spans="1:6" ht="15.75">
      <c r="A20" s="38"/>
      <c r="B20" s="6" t="s">
        <v>10</v>
      </c>
      <c r="C20" s="5">
        <v>15</v>
      </c>
      <c r="D20" s="5">
        <v>15</v>
      </c>
      <c r="E20" s="5">
        <v>14</v>
      </c>
      <c r="F20" s="7">
        <f t="shared" si="0"/>
        <v>14.666666666666666</v>
      </c>
    </row>
    <row r="21" spans="1:6" ht="15.75">
      <c r="A21" s="38"/>
      <c r="B21" s="6" t="s">
        <v>11</v>
      </c>
      <c r="C21" s="5">
        <v>16</v>
      </c>
      <c r="D21" s="5">
        <v>15.5</v>
      </c>
      <c r="E21" s="5">
        <v>12</v>
      </c>
      <c r="F21" s="7">
        <f t="shared" si="0"/>
        <v>14.5</v>
      </c>
    </row>
    <row r="22" spans="1:6" ht="15.75">
      <c r="A22" s="38"/>
      <c r="B22" s="6" t="s">
        <v>12</v>
      </c>
      <c r="C22" s="5">
        <v>12</v>
      </c>
      <c r="D22" s="5">
        <v>15.5</v>
      </c>
      <c r="E22" s="5">
        <v>13</v>
      </c>
      <c r="F22" s="7">
        <f t="shared" si="0"/>
        <v>13.5</v>
      </c>
    </row>
    <row r="23" spans="1:6" ht="15.75">
      <c r="A23" s="38"/>
      <c r="B23" s="6" t="s">
        <v>13</v>
      </c>
      <c r="C23" s="5">
        <v>18</v>
      </c>
      <c r="D23" s="5">
        <v>13.5</v>
      </c>
      <c r="E23" s="5"/>
      <c r="F23" s="7">
        <f t="shared" si="0"/>
        <v>15.75</v>
      </c>
    </row>
    <row r="24" spans="1:6" ht="15">
      <c r="A24" s="4"/>
      <c r="B24" s="4"/>
      <c r="C24" s="5"/>
      <c r="D24" s="5"/>
      <c r="E24" s="5"/>
      <c r="F24" s="7"/>
    </row>
    <row r="25" spans="1:6" ht="15.75">
      <c r="A25" s="38" t="s">
        <v>15</v>
      </c>
      <c r="B25" s="6" t="s">
        <v>6</v>
      </c>
      <c r="C25" s="5">
        <v>14</v>
      </c>
      <c r="D25" s="5">
        <v>13</v>
      </c>
      <c r="E25" s="5">
        <v>14</v>
      </c>
      <c r="F25" s="7">
        <f t="shared" si="0"/>
        <v>13.666666666666666</v>
      </c>
    </row>
    <row r="26" spans="1:6" ht="15.75">
      <c r="A26" s="38"/>
      <c r="B26" s="6" t="s">
        <v>7</v>
      </c>
      <c r="C26" s="5">
        <v>18</v>
      </c>
      <c r="D26" s="5">
        <v>17.5</v>
      </c>
      <c r="E26" s="5">
        <v>14</v>
      </c>
      <c r="F26" s="7">
        <f t="shared" si="0"/>
        <v>16.5</v>
      </c>
    </row>
    <row r="27" spans="1:6" ht="15.75">
      <c r="A27" s="38"/>
      <c r="B27" s="6" t="s">
        <v>22</v>
      </c>
      <c r="C27" s="5">
        <v>12.5</v>
      </c>
      <c r="D27" s="5">
        <v>10</v>
      </c>
      <c r="E27" s="5">
        <v>16.5</v>
      </c>
      <c r="F27" s="7">
        <f t="shared" si="0"/>
        <v>13</v>
      </c>
    </row>
    <row r="28" spans="1:6" ht="15.75">
      <c r="A28" s="38"/>
      <c r="B28" s="6" t="s">
        <v>8</v>
      </c>
      <c r="C28" s="5">
        <v>12</v>
      </c>
      <c r="D28" s="5">
        <v>17</v>
      </c>
      <c r="E28" s="5">
        <v>17</v>
      </c>
      <c r="F28" s="7">
        <f t="shared" si="0"/>
        <v>15.333333333333334</v>
      </c>
    </row>
    <row r="29" spans="1:6" ht="15.75">
      <c r="A29" s="38"/>
      <c r="B29" s="6" t="s">
        <v>9</v>
      </c>
      <c r="C29" s="5">
        <v>15.5</v>
      </c>
      <c r="D29" s="5">
        <v>17</v>
      </c>
      <c r="E29" s="5">
        <v>12.5</v>
      </c>
      <c r="F29" s="7">
        <f t="shared" si="0"/>
        <v>15</v>
      </c>
    </row>
    <row r="30" spans="1:6" ht="15.75">
      <c r="A30" s="38"/>
      <c r="B30" s="6" t="s">
        <v>10</v>
      </c>
      <c r="C30" s="5">
        <v>13.5</v>
      </c>
      <c r="D30" s="5">
        <v>16</v>
      </c>
      <c r="E30" s="5">
        <v>16.5</v>
      </c>
      <c r="F30" s="7">
        <f t="shared" si="0"/>
        <v>15.333333333333334</v>
      </c>
    </row>
    <row r="31" spans="1:6" ht="15.75">
      <c r="A31" s="38"/>
      <c r="B31" s="6" t="s">
        <v>11</v>
      </c>
      <c r="C31" s="5">
        <v>12.5</v>
      </c>
      <c r="D31" s="5">
        <v>9.5</v>
      </c>
      <c r="E31" s="5">
        <v>13</v>
      </c>
      <c r="F31" s="7">
        <f t="shared" si="0"/>
        <v>11.666666666666666</v>
      </c>
    </row>
    <row r="32" spans="1:6" ht="15.75">
      <c r="A32" s="38"/>
      <c r="B32" s="6" t="s">
        <v>12</v>
      </c>
      <c r="C32" s="5">
        <v>16</v>
      </c>
      <c r="D32" s="5">
        <v>11.5</v>
      </c>
      <c r="E32" s="5">
        <v>16.5</v>
      </c>
      <c r="F32" s="7">
        <f t="shared" si="0"/>
        <v>14.666666666666666</v>
      </c>
    </row>
    <row r="33" spans="1:6" ht="15.75">
      <c r="A33" s="38"/>
      <c r="B33" s="6" t="s">
        <v>13</v>
      </c>
      <c r="C33" s="5">
        <v>11</v>
      </c>
      <c r="D33" s="5">
        <v>12.5</v>
      </c>
      <c r="E33" s="5">
        <v>10.5</v>
      </c>
      <c r="F33" s="7">
        <f t="shared" si="0"/>
        <v>11.333333333333334</v>
      </c>
    </row>
  </sheetData>
  <mergeCells count="7">
    <mergeCell ref="A15:A23"/>
    <mergeCell ref="A25:A33"/>
    <mergeCell ref="A3:A4"/>
    <mergeCell ref="C3:E3"/>
    <mergeCell ref="F3:F4"/>
    <mergeCell ref="B3:B4"/>
    <mergeCell ref="A5:A13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 topLeftCell="A2">
      <selection activeCell="C7" sqref="C7"/>
    </sheetView>
  </sheetViews>
  <sheetFormatPr defaultColWidth="9.140625" defaultRowHeight="15"/>
  <cols>
    <col min="1" max="1" width="16.28125" style="0" customWidth="1"/>
    <col min="2" max="2" width="19.7109375" style="0" customWidth="1"/>
    <col min="3" max="3" width="14.421875" style="2" customWidth="1"/>
    <col min="4" max="4" width="13.7109375" style="2" customWidth="1"/>
    <col min="5" max="5" width="13.421875" style="2" customWidth="1"/>
    <col min="6" max="6" width="12.8515625" style="1" customWidth="1"/>
  </cols>
  <sheetData>
    <row r="1" spans="1:6" ht="15">
      <c r="A1" t="s">
        <v>0</v>
      </c>
      <c r="B1" t="s">
        <v>19</v>
      </c>
      <c r="C1" s="2" t="s">
        <v>20</v>
      </c>
      <c r="E1" s="2" t="s">
        <v>16</v>
      </c>
      <c r="F1" s="1" t="s">
        <v>21</v>
      </c>
    </row>
    <row r="2" spans="1:2" ht="15">
      <c r="A2" t="s">
        <v>17</v>
      </c>
      <c r="B2" t="s">
        <v>24</v>
      </c>
    </row>
    <row r="3" spans="1:6" ht="15.75" customHeight="1">
      <c r="A3" s="39" t="s">
        <v>2</v>
      </c>
      <c r="B3" s="39" t="s">
        <v>5</v>
      </c>
      <c r="C3" s="40" t="s">
        <v>1</v>
      </c>
      <c r="D3" s="40"/>
      <c r="E3" s="40"/>
      <c r="F3" s="41" t="s">
        <v>4</v>
      </c>
    </row>
    <row r="4" spans="1:6" ht="15.75" customHeight="1">
      <c r="A4" s="39"/>
      <c r="B4" s="39"/>
      <c r="C4" s="5">
        <v>1</v>
      </c>
      <c r="D4" s="5">
        <v>2</v>
      </c>
      <c r="E4" s="5">
        <v>3</v>
      </c>
      <c r="F4" s="41"/>
    </row>
    <row r="5" spans="1:6" ht="16.5" customHeight="1">
      <c r="A5" s="42" t="s">
        <v>3</v>
      </c>
      <c r="B5" s="6" t="s">
        <v>6</v>
      </c>
      <c r="C5" s="5">
        <v>19.5</v>
      </c>
      <c r="D5" s="5">
        <v>21</v>
      </c>
      <c r="E5" s="5">
        <v>13</v>
      </c>
      <c r="F5" s="7">
        <f>AVERAGE(C5:E5)</f>
        <v>17.833333333333332</v>
      </c>
    </row>
    <row r="6" spans="1:6" ht="15" customHeight="1">
      <c r="A6" s="43"/>
      <c r="B6" s="6" t="s">
        <v>7</v>
      </c>
      <c r="C6" s="5">
        <v>21.5</v>
      </c>
      <c r="D6" s="5">
        <v>25</v>
      </c>
      <c r="E6" s="5">
        <v>24</v>
      </c>
      <c r="F6" s="7">
        <f aca="true" t="shared" si="0" ref="F6:F33">AVERAGE(C6:E6)</f>
        <v>23.5</v>
      </c>
    </row>
    <row r="7" spans="1:6" ht="15" customHeight="1">
      <c r="A7" s="43"/>
      <c r="B7" s="6" t="s">
        <v>22</v>
      </c>
      <c r="C7" s="5">
        <v>36</v>
      </c>
      <c r="D7" s="5">
        <v>29</v>
      </c>
      <c r="E7" s="5">
        <v>35</v>
      </c>
      <c r="F7" s="7">
        <f t="shared" si="0"/>
        <v>33.333333333333336</v>
      </c>
    </row>
    <row r="8" spans="1:6" ht="15" customHeight="1">
      <c r="A8" s="43"/>
      <c r="B8" s="6" t="s">
        <v>8</v>
      </c>
      <c r="C8" s="5">
        <v>29</v>
      </c>
      <c r="D8" s="5">
        <v>20.5</v>
      </c>
      <c r="E8" s="5">
        <v>23</v>
      </c>
      <c r="F8" s="7">
        <f t="shared" si="0"/>
        <v>24.166666666666668</v>
      </c>
    </row>
    <row r="9" spans="1:6" ht="15" customHeight="1">
      <c r="A9" s="43"/>
      <c r="B9" s="6" t="s">
        <v>9</v>
      </c>
      <c r="C9" s="5">
        <v>30</v>
      </c>
      <c r="D9" s="5">
        <v>28</v>
      </c>
      <c r="E9" s="5">
        <v>29</v>
      </c>
      <c r="F9" s="7">
        <f t="shared" si="0"/>
        <v>29</v>
      </c>
    </row>
    <row r="10" spans="1:6" ht="15" customHeight="1">
      <c r="A10" s="43"/>
      <c r="B10" s="6" t="s">
        <v>10</v>
      </c>
      <c r="C10" s="5">
        <v>37</v>
      </c>
      <c r="D10" s="5">
        <v>30</v>
      </c>
      <c r="E10" s="5">
        <v>27</v>
      </c>
      <c r="F10" s="7">
        <f t="shared" si="0"/>
        <v>31.333333333333332</v>
      </c>
    </row>
    <row r="11" spans="1:6" ht="15" customHeight="1">
      <c r="A11" s="43"/>
      <c r="B11" s="6" t="s">
        <v>11</v>
      </c>
      <c r="C11" s="5">
        <v>19.5</v>
      </c>
      <c r="D11" s="5">
        <v>23</v>
      </c>
      <c r="E11" s="5">
        <v>23</v>
      </c>
      <c r="F11" s="7">
        <f t="shared" si="0"/>
        <v>21.833333333333332</v>
      </c>
    </row>
    <row r="12" spans="1:6" ht="15" customHeight="1">
      <c r="A12" s="43"/>
      <c r="B12" s="6" t="s">
        <v>12</v>
      </c>
      <c r="C12" s="5">
        <v>16.5</v>
      </c>
      <c r="D12" s="5">
        <v>24.5</v>
      </c>
      <c r="E12" s="5">
        <v>25</v>
      </c>
      <c r="F12" s="7">
        <f t="shared" si="0"/>
        <v>22</v>
      </c>
    </row>
    <row r="13" spans="1:6" ht="15" customHeight="1">
      <c r="A13" s="44"/>
      <c r="B13" s="6" t="s">
        <v>13</v>
      </c>
      <c r="C13" s="5">
        <v>26</v>
      </c>
      <c r="D13" s="5">
        <v>26</v>
      </c>
      <c r="E13" s="5">
        <v>25</v>
      </c>
      <c r="F13" s="7">
        <f t="shared" si="0"/>
        <v>25.666666666666668</v>
      </c>
    </row>
    <row r="14" spans="1:6" ht="15">
      <c r="A14" s="4"/>
      <c r="B14" s="4"/>
      <c r="C14" s="5"/>
      <c r="D14" s="5"/>
      <c r="E14" s="5"/>
      <c r="F14" s="7"/>
    </row>
    <row r="15" spans="1:6" ht="15.75">
      <c r="A15" s="38" t="s">
        <v>14</v>
      </c>
      <c r="B15" s="6" t="s">
        <v>6</v>
      </c>
      <c r="C15" s="5">
        <v>21.5</v>
      </c>
      <c r="D15" s="5">
        <v>20</v>
      </c>
      <c r="E15" s="5">
        <v>24</v>
      </c>
      <c r="F15" s="7">
        <f t="shared" si="0"/>
        <v>21.833333333333332</v>
      </c>
    </row>
    <row r="16" spans="1:6" ht="15.75">
      <c r="A16" s="38"/>
      <c r="B16" s="6" t="s">
        <v>7</v>
      </c>
      <c r="C16" s="5">
        <v>37</v>
      </c>
      <c r="D16" s="5">
        <v>24.5</v>
      </c>
      <c r="E16" s="5">
        <v>17</v>
      </c>
      <c r="F16" s="7">
        <f t="shared" si="0"/>
        <v>26.166666666666668</v>
      </c>
    </row>
    <row r="17" spans="1:6" ht="15.75">
      <c r="A17" s="38"/>
      <c r="B17" s="6" t="s">
        <v>22</v>
      </c>
      <c r="C17" s="5">
        <v>35</v>
      </c>
      <c r="D17" s="5">
        <v>28.5</v>
      </c>
      <c r="E17" s="5">
        <v>33</v>
      </c>
      <c r="F17" s="7">
        <f t="shared" si="0"/>
        <v>32.166666666666664</v>
      </c>
    </row>
    <row r="18" spans="1:6" ht="15.75">
      <c r="A18" s="38"/>
      <c r="B18" s="6" t="s">
        <v>8</v>
      </c>
      <c r="C18" s="5">
        <v>32</v>
      </c>
      <c r="D18" s="5">
        <v>27</v>
      </c>
      <c r="E18" s="5">
        <v>24.5</v>
      </c>
      <c r="F18" s="7">
        <f t="shared" si="0"/>
        <v>27.833333333333332</v>
      </c>
    </row>
    <row r="19" spans="1:6" ht="15.75">
      <c r="A19" s="38"/>
      <c r="B19" s="6" t="s">
        <v>9</v>
      </c>
      <c r="C19" s="5">
        <v>26.5</v>
      </c>
      <c r="D19" s="5">
        <v>30</v>
      </c>
      <c r="E19" s="5">
        <v>20</v>
      </c>
      <c r="F19" s="7">
        <f t="shared" si="0"/>
        <v>25.5</v>
      </c>
    </row>
    <row r="20" spans="1:6" ht="15.75">
      <c r="A20" s="38"/>
      <c r="B20" s="6" t="s">
        <v>10</v>
      </c>
      <c r="C20" s="5">
        <v>31</v>
      </c>
      <c r="D20" s="5">
        <v>27</v>
      </c>
      <c r="E20" s="5">
        <v>25</v>
      </c>
      <c r="F20" s="7">
        <f t="shared" si="0"/>
        <v>27.666666666666668</v>
      </c>
    </row>
    <row r="21" spans="1:6" ht="15.75">
      <c r="A21" s="38"/>
      <c r="B21" s="6" t="s">
        <v>11</v>
      </c>
      <c r="C21" s="5">
        <v>24</v>
      </c>
      <c r="D21" s="5">
        <v>22.5</v>
      </c>
      <c r="E21" s="5">
        <v>24</v>
      </c>
      <c r="F21" s="7">
        <f t="shared" si="0"/>
        <v>23.5</v>
      </c>
    </row>
    <row r="22" spans="1:6" ht="15.75">
      <c r="A22" s="38"/>
      <c r="B22" s="6" t="s">
        <v>12</v>
      </c>
      <c r="C22" s="5">
        <v>24</v>
      </c>
      <c r="D22" s="5">
        <v>30</v>
      </c>
      <c r="E22" s="5">
        <v>24</v>
      </c>
      <c r="F22" s="7">
        <f t="shared" si="0"/>
        <v>26</v>
      </c>
    </row>
    <row r="23" spans="1:6" ht="15.75">
      <c r="A23" s="38"/>
      <c r="B23" s="6" t="s">
        <v>13</v>
      </c>
      <c r="C23" s="5">
        <v>27.5</v>
      </c>
      <c r="D23" s="5">
        <v>27</v>
      </c>
      <c r="E23" s="5">
        <v>21.5</v>
      </c>
      <c r="F23" s="7">
        <f t="shared" si="0"/>
        <v>25.333333333333332</v>
      </c>
    </row>
    <row r="24" spans="1:6" ht="15">
      <c r="A24" s="4"/>
      <c r="B24" s="4"/>
      <c r="C24" s="5"/>
      <c r="D24" s="5"/>
      <c r="E24" s="5"/>
      <c r="F24" s="7"/>
    </row>
    <row r="25" spans="1:6" ht="15.75">
      <c r="A25" s="38" t="s">
        <v>15</v>
      </c>
      <c r="B25" s="6" t="s">
        <v>6</v>
      </c>
      <c r="C25" s="5">
        <v>24</v>
      </c>
      <c r="D25" s="5">
        <v>26.5</v>
      </c>
      <c r="E25" s="5">
        <v>20.5</v>
      </c>
      <c r="F25" s="7">
        <f t="shared" si="0"/>
        <v>23.666666666666668</v>
      </c>
    </row>
    <row r="26" spans="1:6" ht="15.75">
      <c r="A26" s="38"/>
      <c r="B26" s="6" t="s">
        <v>7</v>
      </c>
      <c r="C26" s="5">
        <v>31.5</v>
      </c>
      <c r="D26" s="5">
        <v>26</v>
      </c>
      <c r="E26" s="5">
        <v>25.5</v>
      </c>
      <c r="F26" s="7">
        <f t="shared" si="0"/>
        <v>27.666666666666668</v>
      </c>
    </row>
    <row r="27" spans="1:6" ht="15.75">
      <c r="A27" s="38"/>
      <c r="B27" s="6" t="s">
        <v>22</v>
      </c>
      <c r="C27" s="5">
        <v>21</v>
      </c>
      <c r="D27" s="5">
        <v>22</v>
      </c>
      <c r="E27" s="5">
        <v>30</v>
      </c>
      <c r="F27" s="7">
        <f t="shared" si="0"/>
        <v>24.333333333333332</v>
      </c>
    </row>
    <row r="28" spans="1:6" ht="15.75">
      <c r="A28" s="38"/>
      <c r="B28" s="6" t="s">
        <v>8</v>
      </c>
      <c r="C28" s="5">
        <v>22</v>
      </c>
      <c r="D28" s="5">
        <v>25</v>
      </c>
      <c r="E28" s="5">
        <v>29</v>
      </c>
      <c r="F28" s="7">
        <f t="shared" si="0"/>
        <v>25.333333333333332</v>
      </c>
    </row>
    <row r="29" spans="1:6" ht="15.75">
      <c r="A29" s="38"/>
      <c r="B29" s="6" t="s">
        <v>9</v>
      </c>
      <c r="C29" s="5">
        <v>25</v>
      </c>
      <c r="D29" s="5">
        <v>26</v>
      </c>
      <c r="E29" s="5">
        <v>25</v>
      </c>
      <c r="F29" s="7">
        <f t="shared" si="0"/>
        <v>25.333333333333332</v>
      </c>
    </row>
    <row r="30" spans="1:6" ht="15.75">
      <c r="A30" s="38"/>
      <c r="B30" s="6" t="s">
        <v>10</v>
      </c>
      <c r="C30" s="5">
        <v>27</v>
      </c>
      <c r="D30" s="5">
        <v>32</v>
      </c>
      <c r="E30" s="5">
        <v>29</v>
      </c>
      <c r="F30" s="7">
        <f t="shared" si="0"/>
        <v>29.333333333333332</v>
      </c>
    </row>
    <row r="31" spans="1:6" ht="15.75">
      <c r="A31" s="38"/>
      <c r="B31" s="6" t="s">
        <v>11</v>
      </c>
      <c r="C31" s="5">
        <v>21</v>
      </c>
      <c r="D31" s="5">
        <v>20</v>
      </c>
      <c r="E31" s="5">
        <v>21</v>
      </c>
      <c r="F31" s="7">
        <f t="shared" si="0"/>
        <v>20.666666666666668</v>
      </c>
    </row>
    <row r="32" spans="1:6" ht="15.75">
      <c r="A32" s="38"/>
      <c r="B32" s="6" t="s">
        <v>12</v>
      </c>
      <c r="C32" s="5">
        <v>30</v>
      </c>
      <c r="D32" s="5">
        <v>18</v>
      </c>
      <c r="E32" s="5">
        <v>30</v>
      </c>
      <c r="F32" s="7">
        <f t="shared" si="0"/>
        <v>26</v>
      </c>
    </row>
    <row r="33" spans="1:6" ht="15.75">
      <c r="A33" s="38"/>
      <c r="B33" s="6" t="s">
        <v>13</v>
      </c>
      <c r="C33" s="5">
        <v>25</v>
      </c>
      <c r="D33" s="5">
        <v>24.5</v>
      </c>
      <c r="E33" s="5">
        <v>23.5</v>
      </c>
      <c r="F33" s="7">
        <f t="shared" si="0"/>
        <v>24.333333333333332</v>
      </c>
    </row>
  </sheetData>
  <mergeCells count="7">
    <mergeCell ref="A25:A33"/>
    <mergeCell ref="A3:A4"/>
    <mergeCell ref="B3:B4"/>
    <mergeCell ref="C3:E3"/>
    <mergeCell ref="F3:F4"/>
    <mergeCell ref="A5:A13"/>
    <mergeCell ref="A15:A2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 topLeftCell="A1">
      <selection activeCell="C7" sqref="C7"/>
    </sheetView>
  </sheetViews>
  <sheetFormatPr defaultColWidth="9.140625" defaultRowHeight="15"/>
  <cols>
    <col min="1" max="1" width="16.28125" style="0" customWidth="1"/>
    <col min="2" max="2" width="19.7109375" style="0" customWidth="1"/>
    <col min="3" max="3" width="14.421875" style="2" customWidth="1"/>
    <col min="4" max="4" width="13.7109375" style="2" customWidth="1"/>
    <col min="5" max="5" width="13.421875" style="2" customWidth="1"/>
    <col min="6" max="6" width="12.8515625" style="1" customWidth="1"/>
  </cols>
  <sheetData>
    <row r="1" spans="1:6" ht="15">
      <c r="A1" t="s">
        <v>0</v>
      </c>
      <c r="B1" t="s">
        <v>19</v>
      </c>
      <c r="C1" s="2" t="s">
        <v>20</v>
      </c>
      <c r="E1" s="2" t="s">
        <v>16</v>
      </c>
      <c r="F1" s="1" t="s">
        <v>21</v>
      </c>
    </row>
    <row r="2" spans="1:2" ht="15">
      <c r="A2" t="s">
        <v>17</v>
      </c>
      <c r="B2" t="s">
        <v>23</v>
      </c>
    </row>
    <row r="3" spans="1:6" ht="15.75" customHeight="1">
      <c r="A3" s="39" t="s">
        <v>2</v>
      </c>
      <c r="B3" s="39" t="s">
        <v>5</v>
      </c>
      <c r="C3" s="40" t="s">
        <v>1</v>
      </c>
      <c r="D3" s="40"/>
      <c r="E3" s="40"/>
      <c r="F3" s="41" t="s">
        <v>4</v>
      </c>
    </row>
    <row r="4" spans="1:6" ht="15.75" customHeight="1">
      <c r="A4" s="39"/>
      <c r="B4" s="39"/>
      <c r="C4" s="5">
        <v>1</v>
      </c>
      <c r="D4" s="5">
        <v>2</v>
      </c>
      <c r="E4" s="5">
        <v>3</v>
      </c>
      <c r="F4" s="41"/>
    </row>
    <row r="5" spans="1:6" ht="16.5" customHeight="1">
      <c r="A5" s="42" t="s">
        <v>3</v>
      </c>
      <c r="B5" s="6" t="s">
        <v>6</v>
      </c>
      <c r="C5" s="5">
        <v>39</v>
      </c>
      <c r="D5" s="5">
        <v>43</v>
      </c>
      <c r="E5" s="5">
        <v>36</v>
      </c>
      <c r="F5" s="7">
        <f>AVERAGE(C5:E5)</f>
        <v>39.333333333333336</v>
      </c>
    </row>
    <row r="6" spans="1:6" ht="15" customHeight="1">
      <c r="A6" s="43"/>
      <c r="B6" s="6" t="s">
        <v>7</v>
      </c>
      <c r="C6" s="5">
        <v>58</v>
      </c>
      <c r="D6" s="5">
        <v>51</v>
      </c>
      <c r="E6" s="5">
        <v>47</v>
      </c>
      <c r="F6" s="7">
        <f aca="true" t="shared" si="0" ref="F6:F33">AVERAGE(C6:E6)</f>
        <v>52</v>
      </c>
    </row>
    <row r="7" spans="1:6" ht="15" customHeight="1">
      <c r="A7" s="43"/>
      <c r="B7" s="6" t="s">
        <v>22</v>
      </c>
      <c r="C7" s="5">
        <v>70</v>
      </c>
      <c r="D7" s="5">
        <v>60</v>
      </c>
      <c r="E7" s="5">
        <v>65</v>
      </c>
      <c r="F7" s="7">
        <f t="shared" si="0"/>
        <v>65</v>
      </c>
    </row>
    <row r="8" spans="1:6" ht="15" customHeight="1">
      <c r="A8" s="43"/>
      <c r="B8" s="6" t="s">
        <v>8</v>
      </c>
      <c r="C8" s="5">
        <v>54</v>
      </c>
      <c r="D8" s="5">
        <v>47</v>
      </c>
      <c r="E8" s="5">
        <v>48</v>
      </c>
      <c r="F8" s="7">
        <f t="shared" si="0"/>
        <v>49.666666666666664</v>
      </c>
    </row>
    <row r="9" spans="1:6" ht="15" customHeight="1">
      <c r="A9" s="43"/>
      <c r="B9" s="6" t="s">
        <v>9</v>
      </c>
      <c r="C9" s="5">
        <v>59</v>
      </c>
      <c r="D9" s="5">
        <v>58</v>
      </c>
      <c r="E9" s="5">
        <v>59</v>
      </c>
      <c r="F9" s="7">
        <f t="shared" si="0"/>
        <v>58.666666666666664</v>
      </c>
    </row>
    <row r="10" spans="1:6" ht="15" customHeight="1">
      <c r="A10" s="43"/>
      <c r="B10" s="6" t="s">
        <v>10</v>
      </c>
      <c r="C10" s="5">
        <v>65</v>
      </c>
      <c r="D10" s="5">
        <v>63</v>
      </c>
      <c r="E10" s="5">
        <v>55</v>
      </c>
      <c r="F10" s="7">
        <f t="shared" si="0"/>
        <v>61</v>
      </c>
    </row>
    <row r="11" spans="1:6" ht="15" customHeight="1">
      <c r="A11" s="43"/>
      <c r="B11" s="6" t="s">
        <v>11</v>
      </c>
      <c r="C11" s="5">
        <v>44</v>
      </c>
      <c r="D11" s="5">
        <v>41</v>
      </c>
      <c r="E11" s="5">
        <v>49</v>
      </c>
      <c r="F11" s="7">
        <f t="shared" si="0"/>
        <v>44.666666666666664</v>
      </c>
    </row>
    <row r="12" spans="1:6" ht="15" customHeight="1">
      <c r="A12" s="43"/>
      <c r="B12" s="6" t="s">
        <v>12</v>
      </c>
      <c r="C12" s="5">
        <v>36</v>
      </c>
      <c r="D12" s="5">
        <v>47</v>
      </c>
      <c r="E12" s="5">
        <v>52</v>
      </c>
      <c r="F12" s="7">
        <f t="shared" si="0"/>
        <v>45</v>
      </c>
    </row>
    <row r="13" spans="1:6" ht="15" customHeight="1">
      <c r="A13" s="44"/>
      <c r="B13" s="6" t="s">
        <v>13</v>
      </c>
      <c r="C13" s="5">
        <v>54</v>
      </c>
      <c r="D13" s="5">
        <v>56</v>
      </c>
      <c r="E13" s="5">
        <v>48</v>
      </c>
      <c r="F13" s="7">
        <f t="shared" si="0"/>
        <v>52.666666666666664</v>
      </c>
    </row>
    <row r="14" spans="1:6" ht="15">
      <c r="A14" s="4"/>
      <c r="B14" s="4"/>
      <c r="C14" s="5"/>
      <c r="D14" s="5"/>
      <c r="E14" s="5"/>
      <c r="F14" s="7"/>
    </row>
    <row r="15" spans="1:6" ht="15.75">
      <c r="A15" s="38" t="s">
        <v>14</v>
      </c>
      <c r="B15" s="6" t="s">
        <v>6</v>
      </c>
      <c r="C15" s="5">
        <v>42</v>
      </c>
      <c r="D15" s="5">
        <v>36</v>
      </c>
      <c r="E15" s="5">
        <v>51</v>
      </c>
      <c r="F15" s="7">
        <f t="shared" si="0"/>
        <v>43</v>
      </c>
    </row>
    <row r="16" spans="1:6" ht="15.75">
      <c r="A16" s="38"/>
      <c r="B16" s="6" t="s">
        <v>7</v>
      </c>
      <c r="C16" s="5">
        <v>66</v>
      </c>
      <c r="D16" s="5">
        <v>51</v>
      </c>
      <c r="E16" s="5">
        <v>40</v>
      </c>
      <c r="F16" s="7">
        <f t="shared" si="0"/>
        <v>52.333333333333336</v>
      </c>
    </row>
    <row r="17" spans="1:6" ht="15.75">
      <c r="A17" s="38"/>
      <c r="B17" s="6" t="s">
        <v>22</v>
      </c>
      <c r="C17" s="5">
        <v>68</v>
      </c>
      <c r="D17" s="5">
        <v>59</v>
      </c>
      <c r="E17" s="5">
        <v>63</v>
      </c>
      <c r="F17" s="7">
        <f t="shared" si="0"/>
        <v>63.333333333333336</v>
      </c>
    </row>
    <row r="18" spans="1:6" ht="15.75">
      <c r="A18" s="38"/>
      <c r="B18" s="6" t="s">
        <v>8</v>
      </c>
      <c r="C18" s="5">
        <v>60</v>
      </c>
      <c r="D18" s="5">
        <v>53</v>
      </c>
      <c r="E18" s="5">
        <v>42</v>
      </c>
      <c r="F18" s="7">
        <f t="shared" si="0"/>
        <v>51.666666666666664</v>
      </c>
    </row>
    <row r="19" spans="1:6" ht="15.75">
      <c r="A19" s="38"/>
      <c r="B19" s="6" t="s">
        <v>9</v>
      </c>
      <c r="C19" s="5">
        <v>57</v>
      </c>
      <c r="D19" s="5">
        <v>61</v>
      </c>
      <c r="E19" s="5">
        <v>49</v>
      </c>
      <c r="F19" s="7">
        <f t="shared" si="0"/>
        <v>55.666666666666664</v>
      </c>
    </row>
    <row r="20" spans="1:6" ht="15.75">
      <c r="A20" s="38"/>
      <c r="B20" s="6" t="s">
        <v>10</v>
      </c>
      <c r="C20" s="5">
        <v>58</v>
      </c>
      <c r="D20" s="5">
        <v>58</v>
      </c>
      <c r="E20" s="5">
        <v>56</v>
      </c>
      <c r="F20" s="7">
        <f t="shared" si="0"/>
        <v>57.333333333333336</v>
      </c>
    </row>
    <row r="21" spans="1:6" ht="15.75">
      <c r="A21" s="38"/>
      <c r="B21" s="6" t="s">
        <v>11</v>
      </c>
      <c r="C21" s="5">
        <v>44</v>
      </c>
      <c r="D21" s="5">
        <v>41</v>
      </c>
      <c r="E21" s="5">
        <v>50</v>
      </c>
      <c r="F21" s="7">
        <f t="shared" si="0"/>
        <v>45</v>
      </c>
    </row>
    <row r="22" spans="1:6" ht="15.75">
      <c r="A22" s="38"/>
      <c r="B22" s="6" t="s">
        <v>12</v>
      </c>
      <c r="C22" s="5">
        <v>51</v>
      </c>
      <c r="D22" s="5">
        <v>51</v>
      </c>
      <c r="E22" s="5">
        <v>45</v>
      </c>
      <c r="F22" s="7">
        <f t="shared" si="0"/>
        <v>49</v>
      </c>
    </row>
    <row r="23" spans="1:6" ht="15.75">
      <c r="A23" s="38"/>
      <c r="B23" s="6" t="s">
        <v>13</v>
      </c>
      <c r="C23" s="5">
        <v>62</v>
      </c>
      <c r="D23" s="5">
        <v>51</v>
      </c>
      <c r="E23" s="5">
        <v>51</v>
      </c>
      <c r="F23" s="7">
        <f t="shared" si="0"/>
        <v>54.666666666666664</v>
      </c>
    </row>
    <row r="24" spans="1:6" ht="15">
      <c r="A24" s="4"/>
      <c r="B24" s="4"/>
      <c r="C24" s="5"/>
      <c r="D24" s="5"/>
      <c r="E24" s="5"/>
      <c r="F24" s="7"/>
    </row>
    <row r="25" spans="1:6" ht="15.75">
      <c r="A25" s="38" t="s">
        <v>15</v>
      </c>
      <c r="B25" s="6" t="s">
        <v>6</v>
      </c>
      <c r="C25" s="5">
        <v>54</v>
      </c>
      <c r="D25" s="5">
        <v>54</v>
      </c>
      <c r="E25" s="5">
        <v>49</v>
      </c>
      <c r="F25" s="7">
        <f t="shared" si="0"/>
        <v>52.333333333333336</v>
      </c>
    </row>
    <row r="26" spans="1:6" ht="15.75">
      <c r="A26" s="38"/>
      <c r="B26" s="6" t="s">
        <v>7</v>
      </c>
      <c r="C26" s="5">
        <v>64</v>
      </c>
      <c r="D26" s="5">
        <v>53</v>
      </c>
      <c r="E26" s="5">
        <v>53</v>
      </c>
      <c r="F26" s="7">
        <f t="shared" si="0"/>
        <v>56.666666666666664</v>
      </c>
    </row>
    <row r="27" spans="1:6" ht="15.75">
      <c r="A27" s="38"/>
      <c r="B27" s="6" t="s">
        <v>22</v>
      </c>
      <c r="C27" s="5">
        <v>47</v>
      </c>
      <c r="D27" s="5">
        <v>46</v>
      </c>
      <c r="E27" s="5">
        <v>55</v>
      </c>
      <c r="F27" s="7">
        <f t="shared" si="0"/>
        <v>49.333333333333336</v>
      </c>
    </row>
    <row r="28" spans="1:6" ht="15.75">
      <c r="A28" s="38"/>
      <c r="B28" s="6" t="s">
        <v>8</v>
      </c>
      <c r="C28" s="5">
        <v>36</v>
      </c>
      <c r="D28" s="5">
        <v>40</v>
      </c>
      <c r="E28" s="5">
        <v>59</v>
      </c>
      <c r="F28" s="7">
        <f t="shared" si="0"/>
        <v>45</v>
      </c>
    </row>
    <row r="29" spans="1:6" ht="15.75">
      <c r="A29" s="38"/>
      <c r="B29" s="6" t="s">
        <v>9</v>
      </c>
      <c r="C29" s="5">
        <v>53</v>
      </c>
      <c r="D29" s="5">
        <v>52</v>
      </c>
      <c r="E29" s="5">
        <v>51</v>
      </c>
      <c r="F29" s="7">
        <f t="shared" si="0"/>
        <v>52</v>
      </c>
    </row>
    <row r="30" spans="1:6" ht="15.75">
      <c r="A30" s="38"/>
      <c r="B30" s="6" t="s">
        <v>10</v>
      </c>
      <c r="C30" s="5">
        <v>57</v>
      </c>
      <c r="D30" s="5">
        <v>61</v>
      </c>
      <c r="E30" s="5">
        <v>60</v>
      </c>
      <c r="F30" s="7">
        <f t="shared" si="0"/>
        <v>59.333333333333336</v>
      </c>
    </row>
    <row r="31" spans="1:6" ht="15.75">
      <c r="A31" s="38"/>
      <c r="B31" s="6" t="s">
        <v>11</v>
      </c>
      <c r="C31" s="5">
        <v>39</v>
      </c>
      <c r="D31" s="5">
        <v>44</v>
      </c>
      <c r="E31" s="5">
        <v>42</v>
      </c>
      <c r="F31" s="7">
        <f t="shared" si="0"/>
        <v>41.666666666666664</v>
      </c>
    </row>
    <row r="32" spans="1:6" ht="15.75">
      <c r="A32" s="38"/>
      <c r="B32" s="6" t="s">
        <v>12</v>
      </c>
      <c r="C32" s="5">
        <v>60</v>
      </c>
      <c r="D32" s="5">
        <v>37</v>
      </c>
      <c r="E32" s="5">
        <v>54</v>
      </c>
      <c r="F32" s="7">
        <f t="shared" si="0"/>
        <v>50.333333333333336</v>
      </c>
    </row>
    <row r="33" spans="1:6" ht="15.75">
      <c r="A33" s="38"/>
      <c r="B33" s="6" t="s">
        <v>13</v>
      </c>
      <c r="C33" s="5">
        <v>54</v>
      </c>
      <c r="D33" s="5">
        <v>54</v>
      </c>
      <c r="E33" s="5">
        <v>47</v>
      </c>
      <c r="F33" s="7">
        <f t="shared" si="0"/>
        <v>51.666666666666664</v>
      </c>
    </row>
  </sheetData>
  <mergeCells count="7">
    <mergeCell ref="A25:A33"/>
    <mergeCell ref="A3:A4"/>
    <mergeCell ref="B3:B4"/>
    <mergeCell ref="C3:E3"/>
    <mergeCell ref="F3:F4"/>
    <mergeCell ref="A5:A13"/>
    <mergeCell ref="A15:A2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9"/>
  <sheetViews>
    <sheetView workbookViewId="0" topLeftCell="A21">
      <selection activeCell="F43" sqref="F43"/>
    </sheetView>
  </sheetViews>
  <sheetFormatPr defaultColWidth="9.140625" defaultRowHeight="15"/>
  <cols>
    <col min="2" max="2" width="13.140625" style="0" customWidth="1"/>
    <col min="4" max="5" width="11.140625" style="0" customWidth="1"/>
    <col min="6" max="6" width="10.8515625" style="0" customWidth="1"/>
  </cols>
  <sheetData>
    <row r="4" spans="2:7" ht="15">
      <c r="B4" s="41" t="s">
        <v>5</v>
      </c>
      <c r="C4" s="40" t="s">
        <v>2</v>
      </c>
      <c r="D4" s="40"/>
      <c r="E4" s="40"/>
      <c r="F4" s="41" t="s">
        <v>26</v>
      </c>
      <c r="G4" s="41" t="s">
        <v>27</v>
      </c>
    </row>
    <row r="5" spans="2:7" ht="15">
      <c r="B5" s="41"/>
      <c r="C5" s="3" t="s">
        <v>3</v>
      </c>
      <c r="D5" s="3" t="s">
        <v>14</v>
      </c>
      <c r="E5" s="3" t="s">
        <v>15</v>
      </c>
      <c r="F5" s="41"/>
      <c r="G5" s="41"/>
    </row>
    <row r="6" spans="2:7" ht="15.75">
      <c r="B6" s="6" t="s">
        <v>6</v>
      </c>
      <c r="C6" s="7">
        <v>10.333333333333334</v>
      </c>
      <c r="D6" s="7">
        <v>15.333333333333334</v>
      </c>
      <c r="E6" s="7">
        <v>13.666666666666666</v>
      </c>
      <c r="F6" s="7">
        <f>SUM(C6:E6)</f>
        <v>39.333333333333336</v>
      </c>
      <c r="G6" s="7">
        <f>AVERAGE(C6:E6)</f>
        <v>13.111111111111112</v>
      </c>
    </row>
    <row r="7" spans="2:7" ht="15.75">
      <c r="B7" s="6" t="s">
        <v>7</v>
      </c>
      <c r="C7" s="7">
        <v>14.333333333333334</v>
      </c>
      <c r="D7" s="7">
        <v>12.666666666666666</v>
      </c>
      <c r="E7" s="7">
        <v>16.5</v>
      </c>
      <c r="F7" s="7">
        <f aca="true" t="shared" si="0" ref="F7:F14">SUM(C7:E7)</f>
        <v>43.5</v>
      </c>
      <c r="G7" s="7">
        <f aca="true" t="shared" si="1" ref="G7:G14">AVERAGE(C7:E7)</f>
        <v>14.5</v>
      </c>
    </row>
    <row r="8" spans="2:7" ht="15.75">
      <c r="B8" s="6" t="s">
        <v>22</v>
      </c>
      <c r="C8" s="7">
        <v>17.833333333333332</v>
      </c>
      <c r="D8" s="7">
        <v>16.666666666666668</v>
      </c>
      <c r="E8" s="7">
        <v>13</v>
      </c>
      <c r="F8" s="7">
        <f t="shared" si="0"/>
        <v>47.5</v>
      </c>
      <c r="G8" s="7">
        <f t="shared" si="1"/>
        <v>15.833333333333334</v>
      </c>
    </row>
    <row r="9" spans="2:7" ht="15.75">
      <c r="B9" s="6" t="s">
        <v>8</v>
      </c>
      <c r="C9" s="7">
        <v>13</v>
      </c>
      <c r="D9" s="7">
        <v>16.333333333333332</v>
      </c>
      <c r="E9" s="7">
        <v>15.333333333333334</v>
      </c>
      <c r="F9" s="7">
        <f t="shared" si="0"/>
        <v>44.666666666666664</v>
      </c>
      <c r="G9" s="7">
        <f t="shared" si="1"/>
        <v>14.888888888888888</v>
      </c>
    </row>
    <row r="10" spans="2:7" ht="15.75">
      <c r="B10" s="6" t="s">
        <v>9</v>
      </c>
      <c r="C10" s="7">
        <v>16.333333333333332</v>
      </c>
      <c r="D10" s="7">
        <v>13.166666666666666</v>
      </c>
      <c r="E10" s="7">
        <v>15</v>
      </c>
      <c r="F10" s="7">
        <f t="shared" si="0"/>
        <v>44.5</v>
      </c>
      <c r="G10" s="7">
        <f t="shared" si="1"/>
        <v>14.833333333333334</v>
      </c>
    </row>
    <row r="11" spans="2:7" ht="15.75">
      <c r="B11" s="6" t="s">
        <v>10</v>
      </c>
      <c r="C11" s="7">
        <v>15</v>
      </c>
      <c r="D11" s="7">
        <v>14.666666666666666</v>
      </c>
      <c r="E11" s="7">
        <v>15.333333333333334</v>
      </c>
      <c r="F11" s="7">
        <f t="shared" si="0"/>
        <v>45</v>
      </c>
      <c r="G11" s="7">
        <f t="shared" si="1"/>
        <v>15</v>
      </c>
    </row>
    <row r="12" spans="2:7" ht="15.75">
      <c r="B12" s="6" t="s">
        <v>11</v>
      </c>
      <c r="C12" s="7">
        <v>13.5</v>
      </c>
      <c r="D12" s="7">
        <v>14.5</v>
      </c>
      <c r="E12" s="7">
        <v>11.666666666666666</v>
      </c>
      <c r="F12" s="7">
        <f t="shared" si="0"/>
        <v>39.666666666666664</v>
      </c>
      <c r="G12" s="7">
        <f t="shared" si="1"/>
        <v>13.222222222222221</v>
      </c>
    </row>
    <row r="13" spans="2:7" ht="15.75">
      <c r="B13" s="6" t="s">
        <v>12</v>
      </c>
      <c r="C13" s="7">
        <v>12</v>
      </c>
      <c r="D13" s="7">
        <v>13.5</v>
      </c>
      <c r="E13" s="7">
        <v>14.666666666666666</v>
      </c>
      <c r="F13" s="7">
        <f t="shared" si="0"/>
        <v>40.166666666666664</v>
      </c>
      <c r="G13" s="7">
        <f t="shared" si="1"/>
        <v>13.388888888888888</v>
      </c>
    </row>
    <row r="14" spans="2:7" ht="15.75">
      <c r="B14" s="6" t="s">
        <v>13</v>
      </c>
      <c r="C14" s="7">
        <v>12</v>
      </c>
      <c r="D14" s="7">
        <v>15.75</v>
      </c>
      <c r="E14" s="7">
        <v>11.333333333333334</v>
      </c>
      <c r="F14" s="7">
        <f t="shared" si="0"/>
        <v>39.083333333333336</v>
      </c>
      <c r="G14" s="7">
        <f t="shared" si="1"/>
        <v>13.027777777777779</v>
      </c>
    </row>
    <row r="15" spans="2:7" ht="15">
      <c r="B15" s="40" t="s">
        <v>28</v>
      </c>
      <c r="C15" s="40"/>
      <c r="D15" s="40"/>
      <c r="E15" s="40"/>
      <c r="F15" s="7">
        <f>SUM(F6:F14)</f>
        <v>383.4166666666667</v>
      </c>
      <c r="G15" s="7">
        <f>SUM(G6:G14)</f>
        <v>127.80555555555554</v>
      </c>
    </row>
    <row r="17" spans="3:6" ht="15">
      <c r="C17" s="45" t="s">
        <v>29</v>
      </c>
      <c r="D17" s="45"/>
      <c r="E17" s="45"/>
      <c r="F17">
        <f>COUNTA(C5:E5)</f>
        <v>3</v>
      </c>
    </row>
    <row r="18" spans="3:6" ht="15">
      <c r="C18" s="45" t="s">
        <v>30</v>
      </c>
      <c r="D18" s="45"/>
      <c r="E18" s="45"/>
      <c r="F18">
        <f>COUNTA(B6:B14)</f>
        <v>9</v>
      </c>
    </row>
    <row r="19" spans="3:6" ht="15">
      <c r="C19" s="45" t="s">
        <v>31</v>
      </c>
      <c r="D19" s="45"/>
      <c r="E19" s="45"/>
      <c r="F19">
        <f>(F15^2)/(F18*3)</f>
        <v>5444.753343621399</v>
      </c>
    </row>
    <row r="20" spans="3:6" ht="15">
      <c r="C20" s="45" t="s">
        <v>32</v>
      </c>
      <c r="D20" s="45"/>
      <c r="E20" s="45"/>
      <c r="F20">
        <f>F18-1</f>
        <v>8</v>
      </c>
    </row>
    <row r="21" spans="3:6" ht="15">
      <c r="C21" s="45" t="s">
        <v>33</v>
      </c>
      <c r="D21" s="45"/>
      <c r="E21" s="45"/>
      <c r="F21">
        <f>F18*(F17-1)</f>
        <v>18</v>
      </c>
    </row>
    <row r="22" spans="3:6" ht="15">
      <c r="C22" t="s">
        <v>34</v>
      </c>
      <c r="F22">
        <f>(F18*F17)-1</f>
        <v>26</v>
      </c>
    </row>
    <row r="23" spans="3:6" ht="15">
      <c r="C23" s="45" t="s">
        <v>35</v>
      </c>
      <c r="D23" s="45"/>
      <c r="E23" s="45"/>
      <c r="F23" s="8">
        <f>SUMSQ(C6:E14)-F19</f>
        <v>88.58693415638027</v>
      </c>
    </row>
    <row r="24" spans="3:11" ht="15">
      <c r="C24" t="s">
        <v>36</v>
      </c>
      <c r="F24">
        <f>SUMSQ(F6:F14)/F17-F19</f>
        <v>25.34156378600892</v>
      </c>
      <c r="J24" t="s">
        <v>41</v>
      </c>
      <c r="K24">
        <f>SQRT(F27/G15)*100</f>
        <v>16.58071488009811</v>
      </c>
    </row>
    <row r="25" spans="3:6" ht="15">
      <c r="C25" s="45" t="s">
        <v>37</v>
      </c>
      <c r="D25" s="45"/>
      <c r="E25" s="45"/>
      <c r="F25" s="8">
        <f>F23-F24</f>
        <v>63.24537037037135</v>
      </c>
    </row>
    <row r="26" spans="3:6" ht="15">
      <c r="C26" s="45" t="s">
        <v>38</v>
      </c>
      <c r="D26" s="45"/>
      <c r="E26" s="45"/>
      <c r="F26">
        <f>F24/(F18-1)</f>
        <v>3.167695473251115</v>
      </c>
    </row>
    <row r="27" spans="3:6" ht="15">
      <c r="C27" s="45" t="s">
        <v>39</v>
      </c>
      <c r="D27" s="45"/>
      <c r="E27" s="45"/>
      <c r="F27">
        <f>F25/F21</f>
        <v>3.5136316872428526</v>
      </c>
    </row>
    <row r="28" spans="3:6" ht="15">
      <c r="C28" t="s">
        <v>40</v>
      </c>
      <c r="F28">
        <f>F26/F27</f>
        <v>0.9015445428592449</v>
      </c>
    </row>
    <row r="30" ht="15">
      <c r="B30" t="s">
        <v>42</v>
      </c>
    </row>
    <row r="32" spans="2:9" ht="15">
      <c r="B32" s="46" t="s">
        <v>43</v>
      </c>
      <c r="C32" s="46" t="s">
        <v>44</v>
      </c>
      <c r="D32" s="46" t="s">
        <v>45</v>
      </c>
      <c r="E32" s="46" t="s">
        <v>46</v>
      </c>
      <c r="F32" s="46" t="s">
        <v>47</v>
      </c>
      <c r="G32" s="40" t="s">
        <v>50</v>
      </c>
      <c r="H32" s="40"/>
      <c r="I32" s="10"/>
    </row>
    <row r="33" spans="2:9" ht="15">
      <c r="B33" s="47"/>
      <c r="C33" s="47"/>
      <c r="D33" s="47"/>
      <c r="E33" s="47"/>
      <c r="F33" s="47"/>
      <c r="G33" s="3">
        <v>0.05</v>
      </c>
      <c r="H33" s="3">
        <v>0.01</v>
      </c>
      <c r="I33" s="10"/>
    </row>
    <row r="34" spans="2:8" ht="15">
      <c r="B34" s="4" t="s">
        <v>5</v>
      </c>
      <c r="C34" s="4">
        <v>8</v>
      </c>
      <c r="D34" s="4">
        <f>F24</f>
        <v>25.34156378600892</v>
      </c>
      <c r="E34" s="4">
        <f>F26</f>
        <v>3.167695473251115</v>
      </c>
      <c r="F34" s="4">
        <f>F28</f>
        <v>0.9015445428592449</v>
      </c>
      <c r="G34" s="3">
        <f>FINV(G33,C34,C35)</f>
        <v>2.5101578953835757</v>
      </c>
      <c r="H34" s="3">
        <f>FINV(H33,C34,C35)</f>
        <v>3.7054218811720387</v>
      </c>
    </row>
    <row r="35" spans="2:8" ht="15">
      <c r="B35" s="4" t="s">
        <v>48</v>
      </c>
      <c r="C35" s="4">
        <v>18</v>
      </c>
      <c r="D35" s="9">
        <f>F25</f>
        <v>63.24537037037135</v>
      </c>
      <c r="E35" s="4">
        <f>F27</f>
        <v>3.5136316872428526</v>
      </c>
      <c r="F35" s="4"/>
      <c r="G35" s="3" t="str">
        <f>IF(F34&lt;G34,"tn",IF(F34&lt;H34,"*",IF(F34&gt;H34,"**")))</f>
        <v>tn</v>
      </c>
      <c r="H35" s="3"/>
    </row>
    <row r="36" spans="2:8" ht="15">
      <c r="B36" s="4" t="s">
        <v>49</v>
      </c>
      <c r="C36" s="4">
        <v>26</v>
      </c>
      <c r="D36" s="9">
        <f>F23</f>
        <v>88.58693415638027</v>
      </c>
      <c r="E36" s="4"/>
      <c r="F36" s="4"/>
      <c r="G36" s="3"/>
      <c r="H36" s="3"/>
    </row>
    <row r="39" spans="6:7" ht="15">
      <c r="F39" t="s">
        <v>53</v>
      </c>
      <c r="G39" t="s">
        <v>54</v>
      </c>
    </row>
  </sheetData>
  <mergeCells count="20">
    <mergeCell ref="F32:F33"/>
    <mergeCell ref="G32:H32"/>
    <mergeCell ref="C26:E26"/>
    <mergeCell ref="C27:E27"/>
    <mergeCell ref="B32:B33"/>
    <mergeCell ref="C32:C33"/>
    <mergeCell ref="D32:D33"/>
    <mergeCell ref="E32:E33"/>
    <mergeCell ref="C25:E25"/>
    <mergeCell ref="B4:B5"/>
    <mergeCell ref="C4:E4"/>
    <mergeCell ref="F4:F5"/>
    <mergeCell ref="G4:G5"/>
    <mergeCell ref="B15:E15"/>
    <mergeCell ref="C17:E17"/>
    <mergeCell ref="C18:E18"/>
    <mergeCell ref="C19:E19"/>
    <mergeCell ref="C20:E20"/>
    <mergeCell ref="C21:E21"/>
    <mergeCell ref="C23:E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Beny</dc:creator>
  <cp:keywords/>
  <dc:description/>
  <cp:lastModifiedBy>Beny</cp:lastModifiedBy>
  <cp:lastPrinted>2018-12-11T01:44:26Z</cp:lastPrinted>
  <dcterms:created xsi:type="dcterms:W3CDTF">2018-11-15T15:22:48Z</dcterms:created>
  <dcterms:modified xsi:type="dcterms:W3CDTF">2019-03-18T05:00:50Z</dcterms:modified>
  <cp:category/>
  <cp:version/>
  <cp:contentType/>
  <cp:contentStatus/>
</cp:coreProperties>
</file>