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tabel hasil tinggi tanaman (2)" sheetId="18" r:id="rId1"/>
    <sheet name="DATA SAS 4 MST (2)" sheetId="17" r:id="rId2"/>
    <sheet name="4 MST (2)" sheetId="16" r:id="rId3"/>
    <sheet name="DATA SAS 6 MST (2)" sheetId="15" r:id="rId4"/>
    <sheet name="6 MST (2)" sheetId="14" r:id="rId5"/>
    <sheet name="2 MST" sheetId="1" r:id="rId6"/>
    <sheet name="4 MST" sheetId="4" r:id="rId7"/>
    <sheet name="6 MST" sheetId="5" r:id="rId8"/>
    <sheet name="ANOVA 2MST" sheetId="9" r:id="rId9"/>
    <sheet name="ANOVA 4MST" sheetId="8" r:id="rId10"/>
    <sheet name="ANOVA 6MST" sheetId="3" r:id="rId11"/>
    <sheet name="DATA SAS 4 MST" sheetId="12" r:id="rId12"/>
    <sheet name="DATA SAS 6 MST" sheetId="10" r:id="rId13"/>
    <sheet name="tabel hasil tinggi tanaman" sheetId="11" r:id="rId14"/>
  </sheets>
  <calcPr calcId="145621"/>
</workbook>
</file>

<file path=xl/calcChain.xml><?xml version="1.0" encoding="utf-8"?>
<calcChain xmlns="http://schemas.openxmlformats.org/spreadsheetml/2006/main">
  <c r="F33" i="16" l="1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8" i="16"/>
  <c r="F17" i="16"/>
  <c r="F16" i="16"/>
  <c r="F15" i="16"/>
  <c r="F13" i="16"/>
  <c r="F12" i="16"/>
  <c r="F11" i="16"/>
  <c r="F10" i="16"/>
  <c r="F9" i="16"/>
  <c r="F8" i="16"/>
  <c r="F7" i="16"/>
  <c r="F6" i="16"/>
  <c r="F5" i="16"/>
  <c r="F33" i="14"/>
  <c r="F32" i="14"/>
  <c r="F31" i="14"/>
  <c r="F30" i="14"/>
  <c r="F29" i="14"/>
  <c r="F28" i="14"/>
  <c r="F27" i="14"/>
  <c r="F26" i="14"/>
  <c r="F25" i="14"/>
  <c r="F23" i="14"/>
  <c r="F22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6" i="14"/>
  <c r="F5" i="14"/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19" i="9" s="1"/>
  <c r="F23" i="9" s="1"/>
  <c r="H34" i="8"/>
  <c r="G34" i="8"/>
  <c r="F18" i="8"/>
  <c r="F22" i="8" s="1"/>
  <c r="F17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G15" i="8" s="1"/>
  <c r="F6" i="8"/>
  <c r="F15" i="8" s="1"/>
  <c r="F19" i="8" s="1"/>
  <c r="F23" i="8" s="1"/>
  <c r="G35" i="3"/>
  <c r="H34" i="3"/>
  <c r="G34" i="3"/>
  <c r="F34" i="3"/>
  <c r="E35" i="3"/>
  <c r="E34" i="3"/>
  <c r="D36" i="3"/>
  <c r="D35" i="3"/>
  <c r="D34" i="3"/>
  <c r="K24" i="3"/>
  <c r="F28" i="3"/>
  <c r="F27" i="3"/>
  <c r="F26" i="3"/>
  <c r="F25" i="3"/>
  <c r="F24" i="3"/>
  <c r="F23" i="3"/>
  <c r="F22" i="3"/>
  <c r="F21" i="3"/>
  <c r="F20" i="3"/>
  <c r="F19" i="3"/>
  <c r="F18" i="3"/>
  <c r="F17" i="3"/>
  <c r="G15" i="3"/>
  <c r="F15" i="3"/>
  <c r="G7" i="3"/>
  <c r="G8" i="3"/>
  <c r="G9" i="3"/>
  <c r="G10" i="3"/>
  <c r="G11" i="3"/>
  <c r="G12" i="3"/>
  <c r="G13" i="3"/>
  <c r="G14" i="3"/>
  <c r="F7" i="3"/>
  <c r="F8" i="3"/>
  <c r="F9" i="3"/>
  <c r="F10" i="3"/>
  <c r="F11" i="3"/>
  <c r="F12" i="3"/>
  <c r="F13" i="3"/>
  <c r="F14" i="3"/>
  <c r="G6" i="3"/>
  <c r="F6" i="3"/>
  <c r="D36" i="9" l="1"/>
  <c r="F24" i="9"/>
  <c r="F21" i="9"/>
  <c r="F20" i="9"/>
  <c r="D36" i="8"/>
  <c r="F24" i="8"/>
  <c r="F21" i="8"/>
  <c r="F20" i="8"/>
  <c r="D34" i="9" l="1"/>
  <c r="F26" i="9"/>
  <c r="F25" i="9"/>
  <c r="D34" i="8"/>
  <c r="F26" i="8"/>
  <c r="F25" i="8"/>
  <c r="F33" i="5"/>
  <c r="F32" i="5"/>
  <c r="F31" i="5"/>
  <c r="F30" i="5"/>
  <c r="F29" i="5"/>
  <c r="F28" i="5"/>
  <c r="F27" i="5"/>
  <c r="F26" i="5"/>
  <c r="F25" i="5"/>
  <c r="F23" i="5"/>
  <c r="F22" i="5"/>
  <c r="F21" i="5"/>
  <c r="F20" i="5"/>
  <c r="F19" i="5"/>
  <c r="F18" i="5"/>
  <c r="F17" i="5"/>
  <c r="F16" i="5"/>
  <c r="F15" i="5"/>
  <c r="F13" i="5"/>
  <c r="F12" i="5"/>
  <c r="F11" i="5"/>
  <c r="F10" i="5"/>
  <c r="F9" i="5"/>
  <c r="F8" i="5"/>
  <c r="F7" i="5"/>
  <c r="F6" i="5"/>
  <c r="F5" i="5"/>
  <c r="F33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8" i="4"/>
  <c r="F7" i="4"/>
  <c r="F6" i="4"/>
  <c r="F5" i="4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F27" i="9" l="1"/>
  <c r="D35" i="9"/>
  <c r="E34" i="9"/>
  <c r="F27" i="8"/>
  <c r="D35" i="8"/>
  <c r="E34" i="8"/>
  <c r="E35" i="9" l="1"/>
  <c r="K24" i="9"/>
  <c r="F28" i="9"/>
  <c r="F34" i="9" s="1"/>
  <c r="G35" i="9" s="1"/>
  <c r="E35" i="8"/>
  <c r="K24" i="8"/>
  <c r="F28" i="8"/>
  <c r="F34" i="8" s="1"/>
  <c r="G35" i="8" s="1"/>
</calcChain>
</file>

<file path=xl/sharedStrings.xml><?xml version="1.0" encoding="utf-8"?>
<sst xmlns="http://schemas.openxmlformats.org/spreadsheetml/2006/main" count="640" uniqueCount="94">
  <si>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</si>
  <si>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</si>
  <si>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</si>
  <si>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</si>
  <si>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</si>
  <si>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</si>
  <si>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</si>
  <si>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</si>
  <si>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</si>
  <si>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</si>
  <si>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</si>
  <si>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</si>
  <si>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</si>
  <si>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</si>
  <si>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</si>
  <si>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</si>
  <si>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</si>
  <si>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</si>
  <si>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2 MST</t>
  </si>
  <si>
    <t>TINGGI TANAMAN</t>
  </si>
  <si>
    <t>(cm)</t>
  </si>
  <si>
    <t>2 NOV 2018</t>
  </si>
  <si>
    <t>S0K2</t>
  </si>
  <si>
    <t>6 MST</t>
  </si>
  <si>
    <t>4 MST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</si>
  <si>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</si>
  <si>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</si>
  <si>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</si>
  <si>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</si>
  <si>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</si>
  <si>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</si>
  <si>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</si>
  <si>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</si>
  <si>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</si>
  <si>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</si>
  <si>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</si>
  <si>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</si>
  <si>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</si>
  <si>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</si>
  <si>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</si>
  <si>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</si>
  <si>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</si>
  <si>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</si>
  <si>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</si>
  <si>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</si>
  <si>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</si>
  <si>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</si>
  <si>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</si>
  <si>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</si>
  <si>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</si>
  <si>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</si>
  <si>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**</t>
  </si>
  <si>
    <t>BERPENGARUH SANGAT NYATA</t>
  </si>
  <si>
    <t>tn</t>
  </si>
  <si>
    <t>TIDAK BERPENGARUH NYATA</t>
  </si>
  <si>
    <t>S0</t>
  </si>
  <si>
    <t>K0</t>
  </si>
  <si>
    <t>K1</t>
  </si>
  <si>
    <t>K2</t>
  </si>
  <si>
    <t>S1</t>
  </si>
  <si>
    <t>S2</t>
  </si>
  <si>
    <t>Perlakuan</t>
  </si>
  <si>
    <t>Sumber Keragaman</t>
  </si>
  <si>
    <t xml:space="preserve"> F hitung</t>
  </si>
  <si>
    <t>Tepung Kerang</t>
  </si>
  <si>
    <t>Arang Sekam*Tepung Kerang</t>
  </si>
  <si>
    <t>Galat</t>
  </si>
  <si>
    <t>Total</t>
  </si>
  <si>
    <t>Arang Sekam</t>
  </si>
  <si>
    <t>4,92*</t>
  </si>
  <si>
    <t>15,86**</t>
  </si>
  <si>
    <r>
      <t>0,35</t>
    </r>
    <r>
      <rPr>
        <vertAlign val="superscript"/>
        <sz val="12"/>
        <color theme="1"/>
        <rFont val="Times New Roman"/>
        <family val="1"/>
      </rPr>
      <t>tn</t>
    </r>
  </si>
  <si>
    <t xml:space="preserve">F tabel </t>
  </si>
  <si>
    <t>KK = 8,278 %</t>
  </si>
  <si>
    <t>Tinggi Tanaman (cm)</t>
  </si>
  <si>
    <t>54,482 a</t>
  </si>
  <si>
    <t>52,591 a</t>
  </si>
  <si>
    <t>48,298 b</t>
  </si>
  <si>
    <t>57,148 a</t>
  </si>
  <si>
    <t>52,408 b</t>
  </si>
  <si>
    <t>45,816 c</t>
  </si>
  <si>
    <t>4,04 *</t>
  </si>
  <si>
    <t>9,74 **</t>
  </si>
  <si>
    <t>1,37 tn</t>
  </si>
  <si>
    <t>KK =  9,771 %</t>
  </si>
  <si>
    <t>27,277 a</t>
  </si>
  <si>
    <t>25,611 ab</t>
  </si>
  <si>
    <t>23,926 b</t>
  </si>
  <si>
    <t>28,166 a</t>
  </si>
  <si>
    <t>25,686 b</t>
  </si>
  <si>
    <t>22,962 c</t>
  </si>
  <si>
    <t>11,32 **</t>
  </si>
  <si>
    <t>8,57 **</t>
  </si>
  <si>
    <t>0,8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</si>
</sst>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_);_(* \(#,##0.0\);_(* &quot;-&quot;_);_(@_)"/>
    <numFmt numFmtId="165" formatCode="_(* #,##0.000_);_(* \(#,##0.000\);_(* &quot;-&quot;_);_(@_)"/>
    <numFmt numFmtId="166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ourier New"/>
      <family val="3"/>
    </font>
    <font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7" fillId="0" borderId="0" xfId="0" applyFont="1" applyAlignment="1">
      <alignment horizontal="left" vertical="center"/>
    </xf>
    <xf numFmtId="166" fontId="3" fillId="0" borderId="0" xfId="0" applyNumberFormat="1" applyFont="1"/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165" fontId="3" fillId="0" borderId="7" xfId="0" applyNumberFormat="1" applyFont="1" applyBorder="1"/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9" fontId="3" fillId="0" borderId="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1" fontId="3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B14" sqref="B14"/>
    </sheetView>
  </sheetViews>
  <sheetFormatPr defaultRowHeight="15" x14ac:dyDescent="0.25"/>
  <cols>
    <col min="1" max="1" width="28.85546875" customWidth="1"/>
    <col min="2" max="2" width="18.85546875" style="1" customWidth="1"/>
    <col min="3" max="3" width="20.42578125" customWidth="1"/>
    <col min="4" max="4" width="19.28515625" customWidth="1"/>
    <col min="5" max="5" width="13.5703125" customWidth="1"/>
    <col min="6" max="6" width="8.28515625" style="1" customWidth="1"/>
    <col min="7" max="7" width="8.7109375" customWidth="1"/>
  </cols>
  <sheetData>
    <row r="2" spans="1:9" s="18" customFormat="1" ht="15.75" x14ac:dyDescent="0.25">
      <c r="A2" s="54" t="s">
        <v>62</v>
      </c>
      <c r="B2" s="48" t="s">
        <v>44</v>
      </c>
      <c r="C2" s="48" t="s">
        <v>45</v>
      </c>
      <c r="D2" s="48" t="s">
        <v>46</v>
      </c>
      <c r="E2" s="48" t="s">
        <v>63</v>
      </c>
      <c r="F2" s="50" t="s">
        <v>72</v>
      </c>
      <c r="G2" s="50"/>
    </row>
    <row r="3" spans="1:9" s="18" customFormat="1" ht="15.75" x14ac:dyDescent="0.25">
      <c r="A3" s="55"/>
      <c r="B3" s="49"/>
      <c r="C3" s="49"/>
      <c r="D3" s="49"/>
      <c r="E3" s="49"/>
      <c r="F3" s="31">
        <v>0.05</v>
      </c>
      <c r="G3" s="31">
        <v>0.01</v>
      </c>
    </row>
    <row r="4" spans="1:9" s="17" customFormat="1" ht="15.75" x14ac:dyDescent="0.25">
      <c r="A4" s="24" t="s">
        <v>68</v>
      </c>
      <c r="B4" s="18">
        <v>2</v>
      </c>
      <c r="C4" s="19">
        <v>225.09402220000001</v>
      </c>
      <c r="D4" s="21">
        <v>112.54701110000001</v>
      </c>
      <c r="E4" s="20" t="s">
        <v>92</v>
      </c>
      <c r="F4" s="23">
        <v>3.56</v>
      </c>
      <c r="G4" s="25">
        <v>6.01</v>
      </c>
    </row>
    <row r="5" spans="1:9" s="17" customFormat="1" ht="15.75" x14ac:dyDescent="0.25">
      <c r="A5" s="24" t="s">
        <v>64</v>
      </c>
      <c r="B5" s="18">
        <v>2</v>
      </c>
      <c r="C5" s="21">
        <v>297.32806670000002</v>
      </c>
      <c r="D5" s="21">
        <v>148.6640333</v>
      </c>
      <c r="E5" s="20" t="s">
        <v>91</v>
      </c>
      <c r="F5" s="23">
        <v>3.56</v>
      </c>
      <c r="G5" s="25">
        <v>6.01</v>
      </c>
    </row>
    <row r="6" spans="1:9" s="17" customFormat="1" ht="15.75" x14ac:dyDescent="0.25">
      <c r="A6" s="24" t="s">
        <v>65</v>
      </c>
      <c r="B6" s="18">
        <v>4</v>
      </c>
      <c r="C6" s="21">
        <v>42.0381778</v>
      </c>
      <c r="D6" s="21">
        <v>10.509544</v>
      </c>
      <c r="E6" s="20" t="s">
        <v>93</v>
      </c>
      <c r="F6" s="23">
        <v>2.93</v>
      </c>
      <c r="G6" s="25">
        <v>4.58</v>
      </c>
    </row>
    <row r="7" spans="1:9" s="17" customFormat="1" ht="15.75" x14ac:dyDescent="0.25">
      <c r="A7" s="24" t="s">
        <v>66</v>
      </c>
      <c r="B7" s="18">
        <v>18</v>
      </c>
      <c r="C7" s="21">
        <v>236.3371333</v>
      </c>
      <c r="D7" s="56">
        <v>13.129840700000001</v>
      </c>
      <c r="E7" s="21"/>
      <c r="F7" s="22"/>
    </row>
    <row r="8" spans="1:9" s="17" customFormat="1" ht="15.75" x14ac:dyDescent="0.25">
      <c r="A8" s="26" t="s">
        <v>67</v>
      </c>
      <c r="B8" s="27">
        <v>26</v>
      </c>
      <c r="C8" s="28">
        <v>800.79740000000004</v>
      </c>
      <c r="D8" s="28"/>
      <c r="E8" s="28"/>
      <c r="F8" s="29"/>
      <c r="G8" s="30"/>
    </row>
    <row r="9" spans="1:9" ht="15.75" x14ac:dyDescent="0.25">
      <c r="A9" s="32" t="s">
        <v>73</v>
      </c>
    </row>
    <row r="12" spans="1:9" ht="15.75" customHeight="1" x14ac:dyDescent="0.25">
      <c r="A12" s="52" t="s">
        <v>61</v>
      </c>
      <c r="B12" s="51" t="s">
        <v>74</v>
      </c>
      <c r="C12" s="51"/>
    </row>
    <row r="13" spans="1:9" x14ac:dyDescent="0.25">
      <c r="A13" s="53"/>
      <c r="B13" s="33" t="s">
        <v>24</v>
      </c>
      <c r="C13" s="33" t="s">
        <v>23</v>
      </c>
    </row>
    <row r="14" spans="1:9" x14ac:dyDescent="0.25">
      <c r="A14" s="1" t="s">
        <v>59</v>
      </c>
      <c r="C14" s="1"/>
      <c r="I14" s="16"/>
    </row>
    <row r="15" spans="1:9" x14ac:dyDescent="0.25">
      <c r="A15" s="1" t="s">
        <v>55</v>
      </c>
      <c r="C15" s="1"/>
      <c r="I15" s="16"/>
    </row>
    <row r="16" spans="1:9" x14ac:dyDescent="0.25">
      <c r="A16" s="1" t="s">
        <v>60</v>
      </c>
      <c r="C16" s="1"/>
    </row>
    <row r="17" spans="1:7" x14ac:dyDescent="0.25">
      <c r="A17" s="1"/>
    </row>
    <row r="18" spans="1:7" x14ac:dyDescent="0.25">
      <c r="A18" s="1" t="s">
        <v>58</v>
      </c>
      <c r="C18" s="1"/>
    </row>
    <row r="19" spans="1:7" x14ac:dyDescent="0.25">
      <c r="A19" s="1" t="s">
        <v>57</v>
      </c>
      <c r="C19" s="1"/>
    </row>
    <row r="20" spans="1:7" x14ac:dyDescent="0.25">
      <c r="A20" s="33" t="s">
        <v>56</v>
      </c>
      <c r="B20" s="33"/>
      <c r="C20" s="33"/>
    </row>
    <row r="23" spans="1:7" x14ac:dyDescent="0.25">
      <c r="A23" s="10" t="s">
        <v>24</v>
      </c>
    </row>
    <row r="24" spans="1:7" ht="15.75" x14ac:dyDescent="0.25">
      <c r="A24" s="54" t="s">
        <v>62</v>
      </c>
      <c r="B24" s="48" t="s">
        <v>44</v>
      </c>
      <c r="C24" s="48" t="s">
        <v>45</v>
      </c>
      <c r="D24" s="48" t="s">
        <v>46</v>
      </c>
      <c r="E24" s="48" t="s">
        <v>63</v>
      </c>
      <c r="F24" s="50" t="s">
        <v>72</v>
      </c>
      <c r="G24" s="50"/>
    </row>
    <row r="25" spans="1:7" ht="15.75" x14ac:dyDescent="0.25">
      <c r="A25" s="55"/>
      <c r="B25" s="49"/>
      <c r="C25" s="49"/>
      <c r="D25" s="49"/>
      <c r="E25" s="49"/>
      <c r="F25" s="31">
        <v>0.05</v>
      </c>
      <c r="G25" s="31">
        <v>0.01</v>
      </c>
    </row>
    <row r="26" spans="1:7" ht="15.75" x14ac:dyDescent="0.25">
      <c r="A26" s="24" t="s">
        <v>68</v>
      </c>
      <c r="B26" s="18">
        <v>2</v>
      </c>
      <c r="C26" s="19">
        <v>50.535355600000003</v>
      </c>
      <c r="D26" s="21">
        <v>25.267677800000001</v>
      </c>
      <c r="E26" s="20" t="s">
        <v>81</v>
      </c>
      <c r="F26" s="23">
        <v>3.56</v>
      </c>
      <c r="G26" s="25">
        <v>6.01</v>
      </c>
    </row>
    <row r="27" spans="1:7" ht="15.75" x14ac:dyDescent="0.25">
      <c r="A27" s="24" t="s">
        <v>64</v>
      </c>
      <c r="B27" s="18">
        <v>2</v>
      </c>
      <c r="C27" s="21">
        <v>121.9248667</v>
      </c>
      <c r="D27" s="21">
        <v>60.962433300000001</v>
      </c>
      <c r="E27" s="20" t="s">
        <v>82</v>
      </c>
      <c r="F27" s="23">
        <v>3.56</v>
      </c>
      <c r="G27" s="25">
        <v>6.01</v>
      </c>
    </row>
    <row r="28" spans="1:7" ht="15.75" x14ac:dyDescent="0.25">
      <c r="A28" s="24" t="s">
        <v>65</v>
      </c>
      <c r="B28" s="18">
        <v>4</v>
      </c>
      <c r="C28" s="21">
        <v>34.3915778</v>
      </c>
      <c r="D28" s="21">
        <v>8.5978943999999995</v>
      </c>
      <c r="E28" s="20" t="s">
        <v>83</v>
      </c>
      <c r="F28" s="23">
        <v>2.93</v>
      </c>
      <c r="G28" s="25">
        <v>4.58</v>
      </c>
    </row>
    <row r="29" spans="1:7" ht="15.75" x14ac:dyDescent="0.25">
      <c r="A29" s="24" t="s">
        <v>66</v>
      </c>
      <c r="B29" s="18">
        <v>18</v>
      </c>
      <c r="C29" s="21">
        <v>112.6716667</v>
      </c>
      <c r="D29" s="21">
        <v>6.2595369999999999</v>
      </c>
      <c r="E29" s="21"/>
      <c r="F29" s="22"/>
      <c r="G29" s="17"/>
    </row>
    <row r="30" spans="1:7" ht="15.75" x14ac:dyDescent="0.25">
      <c r="A30" s="26" t="s">
        <v>67</v>
      </c>
      <c r="B30" s="27">
        <v>26</v>
      </c>
      <c r="C30" s="28">
        <v>319.52346669999997</v>
      </c>
      <c r="D30" s="28"/>
      <c r="E30" s="28"/>
      <c r="F30" s="29"/>
      <c r="G30" s="30"/>
    </row>
    <row r="31" spans="1:7" ht="15.75" x14ac:dyDescent="0.25">
      <c r="A31" s="32" t="s">
        <v>84</v>
      </c>
    </row>
  </sheetData>
  <mergeCells count="14">
    <mergeCell ref="E24:E25"/>
    <mergeCell ref="F24:G24"/>
    <mergeCell ref="A12:A13"/>
    <mergeCell ref="B12:C12"/>
    <mergeCell ref="A24:A25"/>
    <mergeCell ref="B24:B25"/>
    <mergeCell ref="C24:C25"/>
    <mergeCell ref="D24:D25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E9" sqref="E9"/>
    </sheetView>
  </sheetViews>
  <sheetFormatPr defaultRowHeight="15" x14ac:dyDescent="0.25"/>
  <sheetData>
    <row r="1" spans="1:4" x14ac:dyDescent="0.25">
      <c r="A1" s="14" t="s">
        <v>55</v>
      </c>
      <c r="B1" s="14" t="s">
        <v>56</v>
      </c>
      <c r="C1" s="14">
        <v>1</v>
      </c>
      <c r="D1" s="35">
        <v>17.833333333333332</v>
      </c>
    </row>
    <row r="2" spans="1:4" x14ac:dyDescent="0.25">
      <c r="A2" s="14" t="s">
        <v>55</v>
      </c>
      <c r="B2" s="14" t="s">
        <v>56</v>
      </c>
      <c r="C2" s="14">
        <v>2</v>
      </c>
      <c r="D2" s="35">
        <v>21.833333333333332</v>
      </c>
    </row>
    <row r="3" spans="1:4" x14ac:dyDescent="0.25">
      <c r="A3" s="14" t="s">
        <v>55</v>
      </c>
      <c r="B3" s="14" t="s">
        <v>56</v>
      </c>
      <c r="C3" s="14">
        <v>3</v>
      </c>
      <c r="D3" s="35">
        <v>23.666666666666668</v>
      </c>
    </row>
    <row r="4" spans="1:4" x14ac:dyDescent="0.25">
      <c r="A4" s="14" t="s">
        <v>55</v>
      </c>
      <c r="B4" s="14" t="s">
        <v>57</v>
      </c>
      <c r="C4" s="14">
        <v>1</v>
      </c>
      <c r="D4" s="35">
        <v>23.5</v>
      </c>
    </row>
    <row r="5" spans="1:4" x14ac:dyDescent="0.25">
      <c r="A5" s="14" t="s">
        <v>55</v>
      </c>
      <c r="B5" s="14" t="s">
        <v>57</v>
      </c>
      <c r="C5" s="14">
        <v>2</v>
      </c>
      <c r="D5" s="35">
        <v>21.833333333333332</v>
      </c>
    </row>
    <row r="6" spans="1:4" x14ac:dyDescent="0.25">
      <c r="A6" s="14" t="s">
        <v>55</v>
      </c>
      <c r="B6" s="14" t="s">
        <v>57</v>
      </c>
      <c r="C6" s="14">
        <v>3</v>
      </c>
      <c r="D6" s="35">
        <v>25.333333333333332</v>
      </c>
    </row>
    <row r="7" spans="1:4" x14ac:dyDescent="0.25">
      <c r="A7" s="14" t="s">
        <v>55</v>
      </c>
      <c r="B7" s="14" t="s">
        <v>58</v>
      </c>
      <c r="C7" s="14">
        <v>1</v>
      </c>
      <c r="D7" s="35">
        <v>23.666666666666668</v>
      </c>
    </row>
    <row r="8" spans="1:4" x14ac:dyDescent="0.25">
      <c r="A8" s="14" t="s">
        <v>55</v>
      </c>
      <c r="B8" s="14" t="s">
        <v>58</v>
      </c>
      <c r="C8" s="14">
        <v>2</v>
      </c>
      <c r="D8" s="35">
        <v>24.833333333333332</v>
      </c>
    </row>
    <row r="9" spans="1:4" x14ac:dyDescent="0.25">
      <c r="A9" s="14" t="s">
        <v>55</v>
      </c>
      <c r="B9" s="14" t="s">
        <v>58</v>
      </c>
      <c r="C9" s="14">
        <v>3</v>
      </c>
      <c r="D9" s="35">
        <v>21.833333333333332</v>
      </c>
    </row>
    <row r="10" spans="1:4" x14ac:dyDescent="0.25">
      <c r="A10" s="14" t="s">
        <v>59</v>
      </c>
      <c r="B10" s="14" t="s">
        <v>56</v>
      </c>
      <c r="C10" s="14">
        <v>1</v>
      </c>
      <c r="D10" s="35">
        <v>24.166666666666668</v>
      </c>
    </row>
    <row r="11" spans="1:4" x14ac:dyDescent="0.25">
      <c r="A11" s="14" t="s">
        <v>59</v>
      </c>
      <c r="B11" s="14" t="s">
        <v>56</v>
      </c>
      <c r="C11" s="14">
        <v>2</v>
      </c>
      <c r="D11" s="35">
        <v>27.833333333333332</v>
      </c>
    </row>
    <row r="12" spans="1:4" x14ac:dyDescent="0.25">
      <c r="A12" s="14" t="s">
        <v>59</v>
      </c>
      <c r="B12" s="14" t="s">
        <v>56</v>
      </c>
      <c r="C12" s="14">
        <v>3</v>
      </c>
      <c r="D12" s="35">
        <v>25.333333333333332</v>
      </c>
    </row>
    <row r="13" spans="1:4" x14ac:dyDescent="0.25">
      <c r="A13" s="14" t="s">
        <v>59</v>
      </c>
      <c r="B13" s="14" t="s">
        <v>57</v>
      </c>
      <c r="C13" s="14">
        <v>1</v>
      </c>
      <c r="D13" s="35">
        <v>29</v>
      </c>
    </row>
    <row r="14" spans="1:4" x14ac:dyDescent="0.25">
      <c r="A14" s="14" t="s">
        <v>59</v>
      </c>
      <c r="B14" s="14" t="s">
        <v>57</v>
      </c>
      <c r="C14" s="14">
        <v>2</v>
      </c>
      <c r="D14" s="35">
        <v>25.5</v>
      </c>
    </row>
    <row r="15" spans="1:4" x14ac:dyDescent="0.25">
      <c r="A15" s="14" t="s">
        <v>59</v>
      </c>
      <c r="B15" s="14" t="s">
        <v>57</v>
      </c>
      <c r="C15" s="14">
        <v>3</v>
      </c>
      <c r="D15" s="35">
        <v>25.333333333333332</v>
      </c>
    </row>
    <row r="16" spans="1:4" x14ac:dyDescent="0.25">
      <c r="A16" s="14" t="s">
        <v>59</v>
      </c>
      <c r="B16" s="14" t="s">
        <v>58</v>
      </c>
      <c r="C16" s="14">
        <v>1</v>
      </c>
      <c r="D16" s="35">
        <v>31.333333333333332</v>
      </c>
    </row>
    <row r="17" spans="1:4" x14ac:dyDescent="0.25">
      <c r="A17" s="14" t="s">
        <v>59</v>
      </c>
      <c r="B17" s="14" t="s">
        <v>58</v>
      </c>
      <c r="C17" s="14">
        <v>2</v>
      </c>
      <c r="D17" s="35">
        <v>27.666666666666668</v>
      </c>
    </row>
    <row r="18" spans="1:4" x14ac:dyDescent="0.25">
      <c r="A18" s="14" t="s">
        <v>59</v>
      </c>
      <c r="B18" s="14" t="s">
        <v>58</v>
      </c>
      <c r="C18" s="14">
        <v>3</v>
      </c>
      <c r="D18" s="35">
        <v>29.333333333333332</v>
      </c>
    </row>
    <row r="19" spans="1:4" x14ac:dyDescent="0.25">
      <c r="A19" s="14" t="s">
        <v>60</v>
      </c>
      <c r="B19" s="14" t="s">
        <v>56</v>
      </c>
      <c r="C19" s="14">
        <v>1</v>
      </c>
      <c r="D19" s="35">
        <v>21.833333333333332</v>
      </c>
    </row>
    <row r="20" spans="1:4" x14ac:dyDescent="0.25">
      <c r="A20" s="14" t="s">
        <v>60</v>
      </c>
      <c r="B20" s="14" t="s">
        <v>56</v>
      </c>
      <c r="C20" s="14">
        <v>2</v>
      </c>
      <c r="D20" s="35">
        <v>23.5</v>
      </c>
    </row>
    <row r="21" spans="1:4" x14ac:dyDescent="0.25">
      <c r="A21" s="14" t="s">
        <v>60</v>
      </c>
      <c r="B21" s="14" t="s">
        <v>56</v>
      </c>
      <c r="C21" s="14">
        <v>3</v>
      </c>
      <c r="D21" s="35">
        <v>20.666666666666668</v>
      </c>
    </row>
    <row r="22" spans="1:4" x14ac:dyDescent="0.25">
      <c r="A22" s="14" t="s">
        <v>60</v>
      </c>
      <c r="B22" s="14" t="s">
        <v>57</v>
      </c>
      <c r="C22" s="14">
        <v>1</v>
      </c>
      <c r="D22" s="35">
        <v>25.166666666666668</v>
      </c>
    </row>
    <row r="23" spans="1:4" x14ac:dyDescent="0.25">
      <c r="A23" s="14" t="s">
        <v>60</v>
      </c>
      <c r="B23" s="14" t="s">
        <v>57</v>
      </c>
      <c r="C23" s="14">
        <v>2</v>
      </c>
      <c r="D23" s="35">
        <v>26</v>
      </c>
    </row>
    <row r="24" spans="1:4" x14ac:dyDescent="0.25">
      <c r="A24" s="14" t="s">
        <v>60</v>
      </c>
      <c r="B24" s="14" t="s">
        <v>57</v>
      </c>
      <c r="C24" s="14">
        <v>3</v>
      </c>
      <c r="D24" s="35">
        <v>29.333333333333332</v>
      </c>
    </row>
    <row r="25" spans="1:4" x14ac:dyDescent="0.25">
      <c r="A25" s="14" t="s">
        <v>60</v>
      </c>
      <c r="B25" s="14" t="s">
        <v>58</v>
      </c>
      <c r="C25" s="14">
        <v>1</v>
      </c>
      <c r="D25" s="35">
        <v>25.666666666666668</v>
      </c>
    </row>
    <row r="26" spans="1:4" x14ac:dyDescent="0.25">
      <c r="A26" s="14" t="s">
        <v>60</v>
      </c>
      <c r="B26" s="14" t="s">
        <v>58</v>
      </c>
      <c r="C26" s="14">
        <v>2</v>
      </c>
      <c r="D26" s="35">
        <v>25.333333333333332</v>
      </c>
    </row>
    <row r="27" spans="1:4" x14ac:dyDescent="0.25">
      <c r="A27" s="14" t="s">
        <v>60</v>
      </c>
      <c r="B27" s="14" t="s">
        <v>58</v>
      </c>
      <c r="C27" s="14">
        <v>3</v>
      </c>
      <c r="D27" s="35">
        <v>24.333333333333332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9" workbookViewId="0">
      <selection activeCell="F33" activeCellId="2" sqref="F13 F23 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6" x14ac:dyDescent="0.25">
      <c r="A1" t="s">
        <v>0</v>
      </c>
      <c r="B1" t="s">
        <v>19</v>
      </c>
      <c r="C1" s="2" t="s">
        <v>20</v>
      </c>
      <c r="E1" s="2" t="s">
        <v>16</v>
      </c>
      <c r="F1" s="1" t="s">
        <v>21</v>
      </c>
    </row>
    <row r="2" spans="1:6" x14ac:dyDescent="0.25">
      <c r="A2" t="s">
        <v>17</v>
      </c>
      <c r="B2" t="s">
        <v>24</v>
      </c>
    </row>
    <row r="3" spans="1:6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6" ht="15.75" customHeight="1" x14ac:dyDescent="0.25">
      <c r="A4" s="39"/>
      <c r="B4" s="39"/>
      <c r="C4" s="34">
        <v>1</v>
      </c>
      <c r="D4" s="34">
        <v>2</v>
      </c>
      <c r="E4" s="34">
        <v>3</v>
      </c>
      <c r="F4" s="41"/>
    </row>
    <row r="5" spans="1:6" ht="16.5" customHeight="1" x14ac:dyDescent="0.25">
      <c r="A5" s="42" t="s">
        <v>3</v>
      </c>
      <c r="B5" s="6" t="s">
        <v>6</v>
      </c>
      <c r="C5" s="34">
        <v>19.5</v>
      </c>
      <c r="D5" s="34">
        <v>21</v>
      </c>
      <c r="E5" s="34">
        <v>13</v>
      </c>
      <c r="F5" s="7">
        <f>AVERAGE(C5:E5)</f>
        <v>17.833333333333332</v>
      </c>
    </row>
    <row r="6" spans="1:6" ht="15" customHeight="1" x14ac:dyDescent="0.25">
      <c r="A6" s="43"/>
      <c r="B6" s="6" t="s">
        <v>7</v>
      </c>
      <c r="C6" s="34">
        <v>21.5</v>
      </c>
      <c r="D6" s="34">
        <v>25</v>
      </c>
      <c r="E6" s="34">
        <v>24</v>
      </c>
      <c r="F6" s="7">
        <f t="shared" ref="F6:F33" si="0">AVERAGE(C6:E6)</f>
        <v>23.5</v>
      </c>
    </row>
    <row r="7" spans="1:6" ht="15" customHeight="1" x14ac:dyDescent="0.25">
      <c r="A7" s="43"/>
      <c r="B7" s="6" t="s">
        <v>22</v>
      </c>
      <c r="C7" s="36">
        <v>20</v>
      </c>
      <c r="D7" s="37">
        <v>29</v>
      </c>
      <c r="E7" s="36">
        <v>22</v>
      </c>
      <c r="F7" s="7">
        <f t="shared" si="0"/>
        <v>23.666666666666668</v>
      </c>
    </row>
    <row r="8" spans="1:6" ht="15" customHeight="1" x14ac:dyDescent="0.25">
      <c r="A8" s="43"/>
      <c r="B8" s="6" t="s">
        <v>8</v>
      </c>
      <c r="C8" s="34">
        <v>29</v>
      </c>
      <c r="D8" s="34">
        <v>20.5</v>
      </c>
      <c r="E8" s="34">
        <v>23</v>
      </c>
      <c r="F8" s="7">
        <f t="shared" si="0"/>
        <v>24.166666666666668</v>
      </c>
    </row>
    <row r="9" spans="1:6" ht="15" customHeight="1" x14ac:dyDescent="0.25">
      <c r="A9" s="43"/>
      <c r="B9" s="6" t="s">
        <v>9</v>
      </c>
      <c r="C9" s="34">
        <v>30</v>
      </c>
      <c r="D9" s="34">
        <v>28</v>
      </c>
      <c r="E9" s="34">
        <v>29</v>
      </c>
      <c r="F9" s="7">
        <f t="shared" si="0"/>
        <v>29</v>
      </c>
    </row>
    <row r="10" spans="1:6" ht="15" customHeight="1" x14ac:dyDescent="0.25">
      <c r="A10" s="43"/>
      <c r="B10" s="6" t="s">
        <v>10</v>
      </c>
      <c r="C10" s="34">
        <v>37</v>
      </c>
      <c r="D10" s="34">
        <v>30</v>
      </c>
      <c r="E10" s="34">
        <v>27</v>
      </c>
      <c r="F10" s="7">
        <f t="shared" si="0"/>
        <v>31.333333333333332</v>
      </c>
    </row>
    <row r="11" spans="1:6" ht="15" customHeight="1" x14ac:dyDescent="0.25">
      <c r="A11" s="43"/>
      <c r="B11" s="6" t="s">
        <v>11</v>
      </c>
      <c r="C11" s="34">
        <v>19.5</v>
      </c>
      <c r="D11" s="34">
        <v>23</v>
      </c>
      <c r="E11" s="34">
        <v>23</v>
      </c>
      <c r="F11" s="7">
        <f t="shared" si="0"/>
        <v>21.833333333333332</v>
      </c>
    </row>
    <row r="12" spans="1:6" ht="15" customHeight="1" x14ac:dyDescent="0.25">
      <c r="A12" s="43"/>
      <c r="B12" s="6" t="s">
        <v>12</v>
      </c>
      <c r="C12" s="36">
        <v>26</v>
      </c>
      <c r="D12" s="34">
        <v>24.5</v>
      </c>
      <c r="E12" s="34">
        <v>25</v>
      </c>
      <c r="F12" s="7">
        <f t="shared" si="0"/>
        <v>25.166666666666668</v>
      </c>
    </row>
    <row r="13" spans="1:6" ht="15" customHeight="1" x14ac:dyDescent="0.25">
      <c r="A13" s="44"/>
      <c r="B13" s="6" t="s">
        <v>13</v>
      </c>
      <c r="C13" s="34">
        <v>26</v>
      </c>
      <c r="D13" s="34">
        <v>26</v>
      </c>
      <c r="E13" s="34">
        <v>25</v>
      </c>
      <c r="F13" s="7">
        <f t="shared" si="0"/>
        <v>25.666666666666668</v>
      </c>
    </row>
    <row r="14" spans="1:6" x14ac:dyDescent="0.25">
      <c r="A14" s="4"/>
      <c r="B14" s="4"/>
      <c r="C14" s="34"/>
      <c r="D14" s="34"/>
      <c r="E14" s="34"/>
      <c r="F14" s="7"/>
    </row>
    <row r="15" spans="1:6" ht="15.75" x14ac:dyDescent="0.25">
      <c r="A15" s="38" t="s">
        <v>14</v>
      </c>
      <c r="B15" s="6" t="s">
        <v>6</v>
      </c>
      <c r="C15" s="34">
        <v>21.5</v>
      </c>
      <c r="D15" s="34">
        <v>20</v>
      </c>
      <c r="E15" s="34">
        <v>24</v>
      </c>
      <c r="F15" s="7">
        <f t="shared" si="0"/>
        <v>21.833333333333332</v>
      </c>
    </row>
    <row r="16" spans="1:6" ht="15.75" x14ac:dyDescent="0.25">
      <c r="A16" s="38"/>
      <c r="B16" s="6" t="s">
        <v>7</v>
      </c>
      <c r="C16" s="36">
        <v>24</v>
      </c>
      <c r="D16" s="34">
        <v>24.5</v>
      </c>
      <c r="E16" s="34">
        <v>17</v>
      </c>
      <c r="F16" s="7">
        <f t="shared" si="0"/>
        <v>21.833333333333332</v>
      </c>
    </row>
    <row r="17" spans="1:6" ht="15.75" x14ac:dyDescent="0.25">
      <c r="A17" s="38"/>
      <c r="B17" s="6" t="s">
        <v>22</v>
      </c>
      <c r="C17" s="36">
        <v>25</v>
      </c>
      <c r="D17" s="37">
        <v>28.5</v>
      </c>
      <c r="E17" s="36">
        <v>21</v>
      </c>
      <c r="F17" s="7">
        <f t="shared" si="0"/>
        <v>24.833333333333332</v>
      </c>
    </row>
    <row r="18" spans="1:6" ht="15.75" x14ac:dyDescent="0.25">
      <c r="A18" s="38"/>
      <c r="B18" s="6" t="s">
        <v>8</v>
      </c>
      <c r="C18" s="34">
        <v>32</v>
      </c>
      <c r="D18" s="34">
        <v>27</v>
      </c>
      <c r="E18" s="34">
        <v>24.5</v>
      </c>
      <c r="F18" s="7">
        <f t="shared" si="0"/>
        <v>27.833333333333332</v>
      </c>
    </row>
    <row r="19" spans="1:6" ht="15.75" x14ac:dyDescent="0.25">
      <c r="A19" s="38"/>
      <c r="B19" s="6" t="s">
        <v>9</v>
      </c>
      <c r="C19" s="34">
        <v>26.5</v>
      </c>
      <c r="D19" s="34">
        <v>30</v>
      </c>
      <c r="E19" s="34">
        <v>20</v>
      </c>
      <c r="F19" s="7">
        <f t="shared" si="0"/>
        <v>25.5</v>
      </c>
    </row>
    <row r="20" spans="1:6" ht="15.75" x14ac:dyDescent="0.25">
      <c r="A20" s="38"/>
      <c r="B20" s="6" t="s">
        <v>10</v>
      </c>
      <c r="C20" s="34">
        <v>31</v>
      </c>
      <c r="D20" s="34">
        <v>27</v>
      </c>
      <c r="E20" s="34">
        <v>25</v>
      </c>
      <c r="F20" s="7">
        <f t="shared" si="0"/>
        <v>27.666666666666668</v>
      </c>
    </row>
    <row r="21" spans="1:6" ht="15.75" x14ac:dyDescent="0.25">
      <c r="A21" s="38"/>
      <c r="B21" s="6" t="s">
        <v>11</v>
      </c>
      <c r="C21" s="34">
        <v>24</v>
      </c>
      <c r="D21" s="34">
        <v>22.5</v>
      </c>
      <c r="E21" s="34">
        <v>24</v>
      </c>
      <c r="F21" s="7">
        <f t="shared" si="0"/>
        <v>23.5</v>
      </c>
    </row>
    <row r="22" spans="1:6" ht="15.75" x14ac:dyDescent="0.25">
      <c r="A22" s="38"/>
      <c r="B22" s="6" t="s">
        <v>12</v>
      </c>
      <c r="C22" s="34">
        <v>24</v>
      </c>
      <c r="D22" s="34">
        <v>30</v>
      </c>
      <c r="E22" s="34">
        <v>24</v>
      </c>
      <c r="F22" s="7">
        <f t="shared" si="0"/>
        <v>26</v>
      </c>
    </row>
    <row r="23" spans="1:6" ht="15.75" x14ac:dyDescent="0.25">
      <c r="A23" s="38"/>
      <c r="B23" s="6" t="s">
        <v>13</v>
      </c>
      <c r="C23" s="34">
        <v>27.5</v>
      </c>
      <c r="D23" s="34">
        <v>27</v>
      </c>
      <c r="E23" s="34">
        <v>21.5</v>
      </c>
      <c r="F23" s="7">
        <f t="shared" si="0"/>
        <v>25.333333333333332</v>
      </c>
    </row>
    <row r="24" spans="1:6" x14ac:dyDescent="0.25">
      <c r="A24" s="4"/>
      <c r="B24" s="4"/>
      <c r="C24" s="34"/>
      <c r="D24" s="34"/>
      <c r="E24" s="34"/>
      <c r="F24" s="7"/>
    </row>
    <row r="25" spans="1:6" ht="15.75" x14ac:dyDescent="0.25">
      <c r="A25" s="38" t="s">
        <v>15</v>
      </c>
      <c r="B25" s="6" t="s">
        <v>6</v>
      </c>
      <c r="C25" s="34">
        <v>24</v>
      </c>
      <c r="D25" s="34">
        <v>26.5</v>
      </c>
      <c r="E25" s="34">
        <v>20.5</v>
      </c>
      <c r="F25" s="7">
        <f t="shared" si="0"/>
        <v>23.666666666666668</v>
      </c>
    </row>
    <row r="26" spans="1:6" ht="15.75" x14ac:dyDescent="0.25">
      <c r="A26" s="38"/>
      <c r="B26" s="6" t="s">
        <v>7</v>
      </c>
      <c r="C26" s="36">
        <v>24.5</v>
      </c>
      <c r="D26" s="34">
        <v>26</v>
      </c>
      <c r="E26" s="34">
        <v>25.5</v>
      </c>
      <c r="F26" s="7">
        <f t="shared" si="0"/>
        <v>25.333333333333332</v>
      </c>
    </row>
    <row r="27" spans="1:6" ht="15.75" x14ac:dyDescent="0.25">
      <c r="A27" s="38"/>
      <c r="B27" s="6" t="s">
        <v>22</v>
      </c>
      <c r="C27" s="34">
        <v>21</v>
      </c>
      <c r="D27" s="34">
        <v>22</v>
      </c>
      <c r="E27" s="36">
        <v>22.5</v>
      </c>
      <c r="F27" s="7">
        <f t="shared" si="0"/>
        <v>21.833333333333332</v>
      </c>
    </row>
    <row r="28" spans="1:6" ht="15.75" x14ac:dyDescent="0.25">
      <c r="A28" s="38"/>
      <c r="B28" s="6" t="s">
        <v>8</v>
      </c>
      <c r="C28" s="34">
        <v>22</v>
      </c>
      <c r="D28" s="34">
        <v>25</v>
      </c>
      <c r="E28" s="34">
        <v>29</v>
      </c>
      <c r="F28" s="7">
        <f t="shared" si="0"/>
        <v>25.333333333333332</v>
      </c>
    </row>
    <row r="29" spans="1:6" ht="15.75" x14ac:dyDescent="0.25">
      <c r="A29" s="38"/>
      <c r="B29" s="6" t="s">
        <v>9</v>
      </c>
      <c r="C29" s="34">
        <v>25</v>
      </c>
      <c r="D29" s="34">
        <v>26</v>
      </c>
      <c r="E29" s="34">
        <v>25</v>
      </c>
      <c r="F29" s="7">
        <f t="shared" si="0"/>
        <v>25.333333333333332</v>
      </c>
    </row>
    <row r="30" spans="1:6" ht="15.75" x14ac:dyDescent="0.25">
      <c r="A30" s="38"/>
      <c r="B30" s="6" t="s">
        <v>10</v>
      </c>
      <c r="C30" s="34">
        <v>27</v>
      </c>
      <c r="D30" s="34">
        <v>32</v>
      </c>
      <c r="E30" s="34">
        <v>29</v>
      </c>
      <c r="F30" s="7">
        <f t="shared" si="0"/>
        <v>29.333333333333332</v>
      </c>
    </row>
    <row r="31" spans="1:6" ht="15.75" x14ac:dyDescent="0.25">
      <c r="A31" s="38"/>
      <c r="B31" s="6" t="s">
        <v>11</v>
      </c>
      <c r="C31" s="34">
        <v>21</v>
      </c>
      <c r="D31" s="34">
        <v>20</v>
      </c>
      <c r="E31" s="34">
        <v>21</v>
      </c>
      <c r="F31" s="7">
        <f t="shared" si="0"/>
        <v>20.666666666666668</v>
      </c>
    </row>
    <row r="32" spans="1:6" ht="15.75" x14ac:dyDescent="0.25">
      <c r="A32" s="38"/>
      <c r="B32" s="6" t="s">
        <v>12</v>
      </c>
      <c r="C32" s="34">
        <v>30</v>
      </c>
      <c r="D32" s="36">
        <v>28</v>
      </c>
      <c r="E32" s="34">
        <v>30</v>
      </c>
      <c r="F32" s="7">
        <f t="shared" si="0"/>
        <v>29.333333333333332</v>
      </c>
    </row>
    <row r="33" spans="1:6" ht="15.75" x14ac:dyDescent="0.25">
      <c r="A33" s="38"/>
      <c r="B33" s="6" t="s">
        <v>13</v>
      </c>
      <c r="C33" s="34">
        <v>25</v>
      </c>
      <c r="D33" s="34">
        <v>24.5</v>
      </c>
      <c r="E33" s="34">
        <v>23.5</v>
      </c>
      <c r="F33" s="7">
        <f t="shared" si="0"/>
        <v>24.333333333333332</v>
      </c>
    </row>
  </sheetData>
  <mergeCells count="7">
    <mergeCell ref="A25:A33"/>
    <mergeCell ref="A3:A4"/>
    <mergeCell ref="B3:B4"/>
    <mergeCell ref="C3:E3"/>
    <mergeCell ref="F3:F4"/>
    <mergeCell ref="A5:A13"/>
    <mergeCell ref="A15:A23"/>
  </mergeCells>
  <pageMargins left="0.7" right="0.7" top="0.75" bottom="0.75" header="0.3" footer="0.3"/>
  <pageSetup paperSize="9" scale="95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1" workbookViewId="0">
      <selection sqref="A1:D27"/>
    </sheetView>
  </sheetViews>
  <sheetFormatPr defaultRowHeight="15" x14ac:dyDescent="0.25"/>
  <sheetData>
    <row r="1" spans="1:5" x14ac:dyDescent="0.25">
      <c r="A1" s="14" t="s">
        <v>55</v>
      </c>
      <c r="B1" s="14" t="s">
        <v>56</v>
      </c>
      <c r="C1" s="14">
        <v>1</v>
      </c>
      <c r="D1" s="35">
        <v>39.333333333333336</v>
      </c>
    </row>
    <row r="2" spans="1:5" x14ac:dyDescent="0.25">
      <c r="A2" s="14" t="s">
        <v>55</v>
      </c>
      <c r="B2" s="14" t="s">
        <v>56</v>
      </c>
      <c r="C2" s="14">
        <v>2</v>
      </c>
      <c r="D2" s="35">
        <v>43</v>
      </c>
    </row>
    <row r="3" spans="1:5" x14ac:dyDescent="0.25">
      <c r="A3" s="14" t="s">
        <v>55</v>
      </c>
      <c r="B3" s="14" t="s">
        <v>56</v>
      </c>
      <c r="C3" s="14">
        <v>3</v>
      </c>
      <c r="D3" s="35">
        <v>52.333333333333336</v>
      </c>
    </row>
    <row r="4" spans="1:5" x14ac:dyDescent="0.25">
      <c r="A4" s="14" t="s">
        <v>55</v>
      </c>
      <c r="B4" s="14" t="s">
        <v>57</v>
      </c>
      <c r="C4" s="14">
        <v>1</v>
      </c>
      <c r="D4" s="35">
        <v>52</v>
      </c>
      <c r="E4" s="15"/>
    </row>
    <row r="5" spans="1:5" x14ac:dyDescent="0.25">
      <c r="A5" s="14" t="s">
        <v>55</v>
      </c>
      <c r="B5" s="14" t="s">
        <v>57</v>
      </c>
      <c r="C5" s="14">
        <v>2</v>
      </c>
      <c r="D5" s="35">
        <v>48</v>
      </c>
      <c r="E5" s="15"/>
    </row>
    <row r="6" spans="1:5" x14ac:dyDescent="0.25">
      <c r="A6" s="14" t="s">
        <v>55</v>
      </c>
      <c r="B6" s="14" t="s">
        <v>57</v>
      </c>
      <c r="C6" s="14">
        <v>3</v>
      </c>
      <c r="D6" s="35">
        <v>53.333333333333336</v>
      </c>
      <c r="E6" s="15"/>
    </row>
    <row r="7" spans="1:5" x14ac:dyDescent="0.25">
      <c r="A7" s="14" t="s">
        <v>55</v>
      </c>
      <c r="B7" s="14" t="s">
        <v>58</v>
      </c>
      <c r="C7" s="14">
        <v>1</v>
      </c>
      <c r="D7" s="35">
        <v>45</v>
      </c>
      <c r="E7" s="15"/>
    </row>
    <row r="8" spans="1:5" x14ac:dyDescent="0.25">
      <c r="A8" s="14" t="s">
        <v>55</v>
      </c>
      <c r="B8" s="14" t="s">
        <v>58</v>
      </c>
      <c r="C8" s="14">
        <v>2</v>
      </c>
      <c r="D8" s="35">
        <v>52.666666666666664</v>
      </c>
      <c r="E8" s="15"/>
    </row>
    <row r="9" spans="1:5" x14ac:dyDescent="0.25">
      <c r="A9" s="14" t="s">
        <v>55</v>
      </c>
      <c r="B9" s="14" t="s">
        <v>58</v>
      </c>
      <c r="C9" s="14">
        <v>3</v>
      </c>
      <c r="D9" s="35">
        <v>49.333333333333336</v>
      </c>
    </row>
    <row r="10" spans="1:5" x14ac:dyDescent="0.25">
      <c r="A10" s="14" t="s">
        <v>59</v>
      </c>
      <c r="B10" s="14" t="s">
        <v>56</v>
      </c>
      <c r="C10" s="14">
        <v>1</v>
      </c>
      <c r="D10" s="35">
        <v>49.666666666666664</v>
      </c>
    </row>
    <row r="11" spans="1:5" x14ac:dyDescent="0.25">
      <c r="A11" s="14" t="s">
        <v>59</v>
      </c>
      <c r="B11" s="14" t="s">
        <v>56</v>
      </c>
      <c r="C11" s="14">
        <v>2</v>
      </c>
      <c r="D11" s="35">
        <v>51.666666666666664</v>
      </c>
    </row>
    <row r="12" spans="1:5" x14ac:dyDescent="0.25">
      <c r="A12" s="14" t="s">
        <v>59</v>
      </c>
      <c r="B12" s="14" t="s">
        <v>56</v>
      </c>
      <c r="C12" s="14">
        <v>3</v>
      </c>
      <c r="D12" s="35">
        <v>50.333333333333336</v>
      </c>
    </row>
    <row r="13" spans="1:5" x14ac:dyDescent="0.25">
      <c r="A13" s="14" t="s">
        <v>59</v>
      </c>
      <c r="B13" s="14" t="s">
        <v>57</v>
      </c>
      <c r="C13" s="14">
        <v>1</v>
      </c>
      <c r="D13" s="35">
        <v>58.666666666666664</v>
      </c>
    </row>
    <row r="14" spans="1:5" x14ac:dyDescent="0.25">
      <c r="A14" s="14" t="s">
        <v>59</v>
      </c>
      <c r="B14" s="14" t="s">
        <v>57</v>
      </c>
      <c r="C14" s="14">
        <v>2</v>
      </c>
      <c r="D14" s="35">
        <v>55.666666666666664</v>
      </c>
    </row>
    <row r="15" spans="1:5" x14ac:dyDescent="0.25">
      <c r="A15" s="14" t="s">
        <v>59</v>
      </c>
      <c r="B15" s="14" t="s">
        <v>57</v>
      </c>
      <c r="C15" s="14">
        <v>3</v>
      </c>
      <c r="D15" s="35">
        <v>52</v>
      </c>
    </row>
    <row r="16" spans="1:5" x14ac:dyDescent="0.25">
      <c r="A16" s="14" t="s">
        <v>59</v>
      </c>
      <c r="B16" s="14" t="s">
        <v>58</v>
      </c>
      <c r="C16" s="14">
        <v>1</v>
      </c>
      <c r="D16" s="35">
        <v>61</v>
      </c>
    </row>
    <row r="17" spans="1:5" x14ac:dyDescent="0.25">
      <c r="A17" s="14" t="s">
        <v>59</v>
      </c>
      <c r="B17" s="14" t="s">
        <v>58</v>
      </c>
      <c r="C17" s="14">
        <v>2</v>
      </c>
      <c r="D17" s="35">
        <v>57.333333333333336</v>
      </c>
    </row>
    <row r="18" spans="1:5" x14ac:dyDescent="0.25">
      <c r="A18" s="14" t="s">
        <v>59</v>
      </c>
      <c r="B18" s="14" t="s">
        <v>58</v>
      </c>
      <c r="C18" s="14">
        <v>3</v>
      </c>
      <c r="D18" s="35">
        <v>59.333333333333336</v>
      </c>
    </row>
    <row r="19" spans="1:5" x14ac:dyDescent="0.25">
      <c r="A19" s="14" t="s">
        <v>60</v>
      </c>
      <c r="B19" s="14" t="s">
        <v>56</v>
      </c>
      <c r="C19" s="14">
        <v>1</v>
      </c>
      <c r="D19" s="35">
        <v>44.666666666666664</v>
      </c>
      <c r="E19" s="15"/>
    </row>
    <row r="20" spans="1:5" x14ac:dyDescent="0.25">
      <c r="A20" s="14" t="s">
        <v>60</v>
      </c>
      <c r="B20" s="14" t="s">
        <v>56</v>
      </c>
      <c r="C20" s="14">
        <v>2</v>
      </c>
      <c r="D20" s="35">
        <v>45</v>
      </c>
      <c r="E20" s="15"/>
    </row>
    <row r="21" spans="1:5" x14ac:dyDescent="0.25">
      <c r="A21" s="14" t="s">
        <v>60</v>
      </c>
      <c r="B21" s="14" t="s">
        <v>56</v>
      </c>
      <c r="C21" s="14">
        <v>3</v>
      </c>
      <c r="D21" s="35">
        <v>41.666666666666664</v>
      </c>
      <c r="E21" s="15"/>
    </row>
    <row r="22" spans="1:5" x14ac:dyDescent="0.25">
      <c r="A22" s="14" t="s">
        <v>60</v>
      </c>
      <c r="B22" s="14" t="s">
        <v>57</v>
      </c>
      <c r="C22" s="14">
        <v>1</v>
      </c>
      <c r="D22" s="35">
        <v>59</v>
      </c>
      <c r="E22" s="15"/>
    </row>
    <row r="23" spans="1:5" x14ac:dyDescent="0.25">
      <c r="A23" s="14" t="s">
        <v>60</v>
      </c>
      <c r="B23" s="14" t="s">
        <v>57</v>
      </c>
      <c r="C23" s="14">
        <v>2</v>
      </c>
      <c r="D23" s="35">
        <v>49</v>
      </c>
      <c r="E23" s="15"/>
    </row>
    <row r="24" spans="1:5" x14ac:dyDescent="0.25">
      <c r="A24" s="14" t="s">
        <v>60</v>
      </c>
      <c r="B24" s="14" t="s">
        <v>57</v>
      </c>
      <c r="C24" s="14">
        <v>3</v>
      </c>
      <c r="D24" s="35">
        <v>50.333333333333336</v>
      </c>
      <c r="E24" s="15"/>
    </row>
    <row r="25" spans="1:5" x14ac:dyDescent="0.25">
      <c r="A25" s="14" t="s">
        <v>60</v>
      </c>
      <c r="B25" s="14" t="s">
        <v>58</v>
      </c>
      <c r="C25" s="14">
        <v>1</v>
      </c>
      <c r="D25" s="35">
        <v>52.666666666666664</v>
      </c>
    </row>
    <row r="26" spans="1:5" x14ac:dyDescent="0.25">
      <c r="A26" s="14" t="s">
        <v>60</v>
      </c>
      <c r="B26" s="14" t="s">
        <v>58</v>
      </c>
      <c r="C26" s="14">
        <v>2</v>
      </c>
      <c r="D26" s="35">
        <v>54.666666666666664</v>
      </c>
    </row>
    <row r="27" spans="1:5" x14ac:dyDescent="0.25">
      <c r="A27" s="14" t="s">
        <v>60</v>
      </c>
      <c r="B27" s="14" t="s">
        <v>58</v>
      </c>
      <c r="C27" s="14">
        <v>3</v>
      </c>
      <c r="D27" s="35">
        <v>51.666666666666664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zoomScale="115" zoomScaleNormal="115" workbookViewId="0">
      <selection activeCell="E29" sqref="E29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6" x14ac:dyDescent="0.25">
      <c r="A1" t="s">
        <v>0</v>
      </c>
      <c r="B1" t="s">
        <v>19</v>
      </c>
      <c r="C1" s="2" t="s">
        <v>20</v>
      </c>
      <c r="E1" s="2" t="s">
        <v>16</v>
      </c>
      <c r="F1" s="1" t="s">
        <v>21</v>
      </c>
    </row>
    <row r="2" spans="1:6" x14ac:dyDescent="0.25">
      <c r="A2" t="s">
        <v>17</v>
      </c>
      <c r="B2" t="s">
        <v>23</v>
      </c>
    </row>
    <row r="3" spans="1:6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6" ht="15.75" customHeight="1" x14ac:dyDescent="0.25">
      <c r="A4" s="39"/>
      <c r="B4" s="39"/>
      <c r="C4" s="34">
        <v>1</v>
      </c>
      <c r="D4" s="34">
        <v>2</v>
      </c>
      <c r="E4" s="34">
        <v>3</v>
      </c>
      <c r="F4" s="41"/>
    </row>
    <row r="5" spans="1:6" ht="16.5" customHeight="1" x14ac:dyDescent="0.25">
      <c r="A5" s="42" t="s">
        <v>3</v>
      </c>
      <c r="B5" s="6" t="s">
        <v>6</v>
      </c>
      <c r="C5" s="34">
        <v>39</v>
      </c>
      <c r="D5" s="34">
        <v>43</v>
      </c>
      <c r="E5" s="34">
        <v>36</v>
      </c>
      <c r="F5" s="7">
        <f>AVERAGE(C5:E5)</f>
        <v>39.333333333333336</v>
      </c>
    </row>
    <row r="6" spans="1:6" ht="15" customHeight="1" x14ac:dyDescent="0.25">
      <c r="A6" s="43"/>
      <c r="B6" s="6" t="s">
        <v>7</v>
      </c>
      <c r="C6" s="34">
        <v>58</v>
      </c>
      <c r="D6" s="34">
        <v>51</v>
      </c>
      <c r="E6" s="34">
        <v>47</v>
      </c>
      <c r="F6" s="7">
        <f t="shared" ref="F6:F33" si="0">AVERAGE(C6:E6)</f>
        <v>52</v>
      </c>
    </row>
    <row r="7" spans="1:6" ht="15" customHeight="1" x14ac:dyDescent="0.25">
      <c r="A7" s="43"/>
      <c r="B7" s="6" t="s">
        <v>22</v>
      </c>
      <c r="C7" s="36">
        <v>36</v>
      </c>
      <c r="D7" s="36">
        <v>47</v>
      </c>
      <c r="E7" s="36">
        <v>52</v>
      </c>
      <c r="F7" s="7">
        <f t="shared" si="0"/>
        <v>45</v>
      </c>
    </row>
    <row r="8" spans="1:6" ht="15" customHeight="1" x14ac:dyDescent="0.25">
      <c r="A8" s="43"/>
      <c r="B8" s="6" t="s">
        <v>8</v>
      </c>
      <c r="C8" s="34">
        <v>54</v>
      </c>
      <c r="D8" s="34">
        <v>47</v>
      </c>
      <c r="E8" s="34">
        <v>48</v>
      </c>
      <c r="F8" s="7">
        <f t="shared" si="0"/>
        <v>49.666666666666664</v>
      </c>
    </row>
    <row r="9" spans="1:6" ht="15" customHeight="1" x14ac:dyDescent="0.25">
      <c r="A9" s="43"/>
      <c r="B9" s="6" t="s">
        <v>9</v>
      </c>
      <c r="C9" s="34">
        <v>59</v>
      </c>
      <c r="D9" s="34">
        <v>58</v>
      </c>
      <c r="E9" s="34">
        <v>59</v>
      </c>
      <c r="F9" s="7">
        <f t="shared" si="0"/>
        <v>58.666666666666664</v>
      </c>
    </row>
    <row r="10" spans="1:6" ht="15" customHeight="1" x14ac:dyDescent="0.25">
      <c r="A10" s="43"/>
      <c r="B10" s="6" t="s">
        <v>10</v>
      </c>
      <c r="C10" s="34">
        <v>65</v>
      </c>
      <c r="D10" s="34">
        <v>63</v>
      </c>
      <c r="E10" s="34">
        <v>55</v>
      </c>
      <c r="F10" s="7">
        <f t="shared" si="0"/>
        <v>61</v>
      </c>
    </row>
    <row r="11" spans="1:6" ht="15" customHeight="1" x14ac:dyDescent="0.25">
      <c r="A11" s="43"/>
      <c r="B11" s="6" t="s">
        <v>11</v>
      </c>
      <c r="C11" s="34">
        <v>44</v>
      </c>
      <c r="D11" s="34">
        <v>41</v>
      </c>
      <c r="E11" s="34">
        <v>49</v>
      </c>
      <c r="F11" s="7">
        <f t="shared" si="0"/>
        <v>44.666666666666664</v>
      </c>
    </row>
    <row r="12" spans="1:6" ht="15" customHeight="1" x14ac:dyDescent="0.25">
      <c r="A12" s="43"/>
      <c r="B12" s="6" t="s">
        <v>12</v>
      </c>
      <c r="C12" s="36">
        <v>65</v>
      </c>
      <c r="D12" s="36">
        <v>60</v>
      </c>
      <c r="E12" s="34">
        <v>52</v>
      </c>
      <c r="F12" s="7">
        <f t="shared" si="0"/>
        <v>59</v>
      </c>
    </row>
    <row r="13" spans="1:6" ht="15" customHeight="1" x14ac:dyDescent="0.25">
      <c r="A13" s="44"/>
      <c r="B13" s="6" t="s">
        <v>13</v>
      </c>
      <c r="C13" s="34">
        <v>54</v>
      </c>
      <c r="D13" s="34">
        <v>56</v>
      </c>
      <c r="E13" s="34">
        <v>48</v>
      </c>
      <c r="F13" s="7">
        <f t="shared" si="0"/>
        <v>52.666666666666664</v>
      </c>
    </row>
    <row r="14" spans="1:6" x14ac:dyDescent="0.25">
      <c r="A14" s="4"/>
      <c r="B14" s="4"/>
      <c r="C14" s="34"/>
      <c r="D14" s="34"/>
      <c r="E14" s="34"/>
      <c r="F14" s="7"/>
    </row>
    <row r="15" spans="1:6" ht="15.75" x14ac:dyDescent="0.25">
      <c r="A15" s="38" t="s">
        <v>14</v>
      </c>
      <c r="B15" s="6" t="s">
        <v>6</v>
      </c>
      <c r="C15" s="34">
        <v>42</v>
      </c>
      <c r="D15" s="34">
        <v>36</v>
      </c>
      <c r="E15" s="34">
        <v>51</v>
      </c>
      <c r="F15" s="7">
        <f t="shared" si="0"/>
        <v>43</v>
      </c>
    </row>
    <row r="16" spans="1:6" ht="15.75" x14ac:dyDescent="0.25">
      <c r="A16" s="38"/>
      <c r="B16" s="6" t="s">
        <v>7</v>
      </c>
      <c r="C16" s="36">
        <v>53</v>
      </c>
      <c r="D16" s="34">
        <v>51</v>
      </c>
      <c r="E16" s="34">
        <v>40</v>
      </c>
      <c r="F16" s="7">
        <f t="shared" si="0"/>
        <v>48</v>
      </c>
    </row>
    <row r="17" spans="1:6" ht="15.75" x14ac:dyDescent="0.25">
      <c r="A17" s="38"/>
      <c r="B17" s="6" t="s">
        <v>22</v>
      </c>
      <c r="C17" s="36">
        <v>44</v>
      </c>
      <c r="D17" s="34">
        <v>59</v>
      </c>
      <c r="E17" s="36">
        <v>55</v>
      </c>
      <c r="F17" s="7">
        <f t="shared" si="0"/>
        <v>52.666666666666664</v>
      </c>
    </row>
    <row r="18" spans="1:6" ht="15.75" x14ac:dyDescent="0.25">
      <c r="A18" s="38"/>
      <c r="B18" s="6" t="s">
        <v>8</v>
      </c>
      <c r="C18" s="34">
        <v>60</v>
      </c>
      <c r="D18" s="34">
        <v>53</v>
      </c>
      <c r="E18" s="34">
        <v>42</v>
      </c>
      <c r="F18" s="7">
        <f t="shared" si="0"/>
        <v>51.666666666666664</v>
      </c>
    </row>
    <row r="19" spans="1:6" ht="15.75" x14ac:dyDescent="0.25">
      <c r="A19" s="38"/>
      <c r="B19" s="6" t="s">
        <v>9</v>
      </c>
      <c r="C19" s="34">
        <v>57</v>
      </c>
      <c r="D19" s="34">
        <v>61</v>
      </c>
      <c r="E19" s="34">
        <v>49</v>
      </c>
      <c r="F19" s="7">
        <f t="shared" si="0"/>
        <v>55.666666666666664</v>
      </c>
    </row>
    <row r="20" spans="1:6" ht="15.75" x14ac:dyDescent="0.25">
      <c r="A20" s="38"/>
      <c r="B20" s="6" t="s">
        <v>10</v>
      </c>
      <c r="C20" s="34">
        <v>58</v>
      </c>
      <c r="D20" s="34">
        <v>58</v>
      </c>
      <c r="E20" s="34">
        <v>56</v>
      </c>
      <c r="F20" s="7">
        <f t="shared" si="0"/>
        <v>57.333333333333336</v>
      </c>
    </row>
    <row r="21" spans="1:6" ht="15.75" x14ac:dyDescent="0.25">
      <c r="A21" s="38"/>
      <c r="B21" s="6" t="s">
        <v>11</v>
      </c>
      <c r="C21" s="34">
        <v>44</v>
      </c>
      <c r="D21" s="34">
        <v>41</v>
      </c>
      <c r="E21" s="34">
        <v>50</v>
      </c>
      <c r="F21" s="7">
        <f t="shared" si="0"/>
        <v>45</v>
      </c>
    </row>
    <row r="22" spans="1:6" ht="15.75" x14ac:dyDescent="0.25">
      <c r="A22" s="38"/>
      <c r="B22" s="6" t="s">
        <v>12</v>
      </c>
      <c r="C22" s="34">
        <v>51</v>
      </c>
      <c r="D22" s="34">
        <v>51</v>
      </c>
      <c r="E22" s="34">
        <v>45</v>
      </c>
      <c r="F22" s="7">
        <f t="shared" si="0"/>
        <v>49</v>
      </c>
    </row>
    <row r="23" spans="1:6" ht="15.75" x14ac:dyDescent="0.25">
      <c r="A23" s="38"/>
      <c r="B23" s="6" t="s">
        <v>13</v>
      </c>
      <c r="C23" s="34">
        <v>62</v>
      </c>
      <c r="D23" s="34">
        <v>51</v>
      </c>
      <c r="E23" s="34">
        <v>51</v>
      </c>
      <c r="F23" s="7">
        <f t="shared" si="0"/>
        <v>54.666666666666664</v>
      </c>
    </row>
    <row r="24" spans="1:6" x14ac:dyDescent="0.25">
      <c r="A24" s="4"/>
      <c r="B24" s="4"/>
      <c r="C24" s="34"/>
      <c r="D24" s="34"/>
      <c r="E24" s="34"/>
      <c r="F24" s="7"/>
    </row>
    <row r="25" spans="1:6" ht="15.75" x14ac:dyDescent="0.25">
      <c r="A25" s="38" t="s">
        <v>15</v>
      </c>
      <c r="B25" s="6" t="s">
        <v>6</v>
      </c>
      <c r="C25" s="34">
        <v>54</v>
      </c>
      <c r="D25" s="34">
        <v>54</v>
      </c>
      <c r="E25" s="34">
        <v>49</v>
      </c>
      <c r="F25" s="7">
        <f t="shared" si="0"/>
        <v>52.333333333333336</v>
      </c>
    </row>
    <row r="26" spans="1:6" ht="15.75" x14ac:dyDescent="0.25">
      <c r="A26" s="38"/>
      <c r="B26" s="6" t="s">
        <v>7</v>
      </c>
      <c r="C26" s="36">
        <v>54</v>
      </c>
      <c r="D26" s="34">
        <v>53</v>
      </c>
      <c r="E26" s="34">
        <v>53</v>
      </c>
      <c r="F26" s="7">
        <f t="shared" si="0"/>
        <v>53.333333333333336</v>
      </c>
    </row>
    <row r="27" spans="1:6" ht="15.75" x14ac:dyDescent="0.25">
      <c r="A27" s="38"/>
      <c r="B27" s="6" t="s">
        <v>22</v>
      </c>
      <c r="C27" s="34">
        <v>47</v>
      </c>
      <c r="D27" s="34">
        <v>46</v>
      </c>
      <c r="E27" s="34">
        <v>55</v>
      </c>
      <c r="F27" s="7">
        <f t="shared" si="0"/>
        <v>49.333333333333336</v>
      </c>
    </row>
    <row r="28" spans="1:6" ht="15.75" x14ac:dyDescent="0.25">
      <c r="A28" s="38"/>
      <c r="B28" s="6" t="s">
        <v>8</v>
      </c>
      <c r="C28" s="36">
        <v>52</v>
      </c>
      <c r="D28" s="34">
        <v>40</v>
      </c>
      <c r="E28" s="34">
        <v>59</v>
      </c>
      <c r="F28" s="7">
        <f t="shared" si="0"/>
        <v>50.333333333333336</v>
      </c>
    </row>
    <row r="29" spans="1:6" ht="15.75" x14ac:dyDescent="0.25">
      <c r="A29" s="38"/>
      <c r="B29" s="6" t="s">
        <v>9</v>
      </c>
      <c r="C29" s="34">
        <v>53</v>
      </c>
      <c r="D29" s="34">
        <v>52</v>
      </c>
      <c r="E29" s="34">
        <v>51</v>
      </c>
      <c r="F29" s="7">
        <f t="shared" si="0"/>
        <v>52</v>
      </c>
    </row>
    <row r="30" spans="1:6" ht="15.75" x14ac:dyDescent="0.25">
      <c r="A30" s="38"/>
      <c r="B30" s="6" t="s">
        <v>10</v>
      </c>
      <c r="C30" s="34">
        <v>57</v>
      </c>
      <c r="D30" s="34">
        <v>61</v>
      </c>
      <c r="E30" s="34">
        <v>60</v>
      </c>
      <c r="F30" s="7">
        <f t="shared" si="0"/>
        <v>59.333333333333336</v>
      </c>
    </row>
    <row r="31" spans="1:6" ht="15.75" x14ac:dyDescent="0.25">
      <c r="A31" s="38"/>
      <c r="B31" s="6" t="s">
        <v>11</v>
      </c>
      <c r="C31" s="34">
        <v>39</v>
      </c>
      <c r="D31" s="34">
        <v>44</v>
      </c>
      <c r="E31" s="34">
        <v>42</v>
      </c>
      <c r="F31" s="7">
        <f t="shared" si="0"/>
        <v>41.666666666666664</v>
      </c>
    </row>
    <row r="32" spans="1:6" ht="15.75" x14ac:dyDescent="0.25">
      <c r="A32" s="38"/>
      <c r="B32" s="6" t="s">
        <v>12</v>
      </c>
      <c r="C32" s="34">
        <v>60</v>
      </c>
      <c r="D32" s="34">
        <v>37</v>
      </c>
      <c r="E32" s="34">
        <v>54</v>
      </c>
      <c r="F32" s="7">
        <f t="shared" si="0"/>
        <v>50.333333333333336</v>
      </c>
    </row>
    <row r="33" spans="1:6" ht="15.75" x14ac:dyDescent="0.25">
      <c r="A33" s="38"/>
      <c r="B33" s="6" t="s">
        <v>13</v>
      </c>
      <c r="C33" s="34">
        <v>54</v>
      </c>
      <c r="D33" s="34">
        <v>54</v>
      </c>
      <c r="E33" s="34">
        <v>47</v>
      </c>
      <c r="F33" s="7">
        <f t="shared" si="0"/>
        <v>51.666666666666664</v>
      </c>
    </row>
  </sheetData>
  <mergeCells count="7">
    <mergeCell ref="A25:A33"/>
    <mergeCell ref="A3:A4"/>
    <mergeCell ref="B3:B4"/>
    <mergeCell ref="C3:E3"/>
    <mergeCell ref="F3:F4"/>
    <mergeCell ref="A5:A13"/>
    <mergeCell ref="A15:A23"/>
  </mergeCells>
  <pageMargins left="0.7" right="0.7" top="0.75" bottom="0.75" header="0.3" footer="0.3"/>
  <pageSetup paperSize="9" scale="95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25" sqref="F25: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19</v>
      </c>
      <c r="C1" s="2" t="s">
        <v>20</v>
      </c>
      <c r="E1" s="2" t="s">
        <v>16</v>
      </c>
      <c r="F1" s="1" t="s">
        <v>21</v>
      </c>
    </row>
    <row r="2" spans="1:9" x14ac:dyDescent="0.25">
      <c r="A2" t="s">
        <v>17</v>
      </c>
      <c r="B2" t="s">
        <v>18</v>
      </c>
    </row>
    <row r="3" spans="1:9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9" ht="15.75" customHeight="1" x14ac:dyDescent="0.25">
      <c r="A4" s="39"/>
      <c r="B4" s="39"/>
      <c r="C4" s="5">
        <v>1</v>
      </c>
      <c r="D4" s="5">
        <v>2</v>
      </c>
      <c r="E4" s="5">
        <v>3</v>
      </c>
      <c r="F4" s="41"/>
    </row>
    <row r="5" spans="1:9" ht="16.5" customHeight="1" x14ac:dyDescent="0.25">
      <c r="A5" s="42" t="s">
        <v>3</v>
      </c>
      <c r="B5" s="6" t="s">
        <v>6</v>
      </c>
      <c r="C5" s="5">
        <v>11.5</v>
      </c>
      <c r="D5" s="5">
        <v>11.5</v>
      </c>
      <c r="E5" s="5">
        <v>8</v>
      </c>
      <c r="F5" s="7">
        <f>AVERAGE(C5:E5)</f>
        <v>10.333333333333334</v>
      </c>
    </row>
    <row r="6" spans="1:9" ht="15" customHeight="1" x14ac:dyDescent="0.25">
      <c r="A6" s="43"/>
      <c r="B6" s="6" t="s">
        <v>7</v>
      </c>
      <c r="C6" s="5">
        <v>13.5</v>
      </c>
      <c r="D6" s="5">
        <v>15</v>
      </c>
      <c r="E6" s="5">
        <v>14.5</v>
      </c>
      <c r="F6" s="7">
        <f t="shared" ref="F6:F33" si="0">AVERAGE(C6:E6)</f>
        <v>14.333333333333334</v>
      </c>
    </row>
    <row r="7" spans="1:9" ht="15" customHeight="1" x14ac:dyDescent="0.25">
      <c r="A7" s="43"/>
      <c r="B7" s="6" t="s">
        <v>22</v>
      </c>
      <c r="C7" s="5">
        <v>17</v>
      </c>
      <c r="D7" s="5">
        <v>17.5</v>
      </c>
      <c r="E7" s="5">
        <v>19</v>
      </c>
      <c r="F7" s="7">
        <f t="shared" si="0"/>
        <v>17.833333333333332</v>
      </c>
    </row>
    <row r="8" spans="1:9" ht="15" customHeight="1" x14ac:dyDescent="0.25">
      <c r="A8" s="43"/>
      <c r="B8" s="6" t="s">
        <v>8</v>
      </c>
      <c r="C8" s="5">
        <v>17</v>
      </c>
      <c r="D8" s="5">
        <v>11</v>
      </c>
      <c r="E8" s="5">
        <v>11</v>
      </c>
      <c r="F8" s="7">
        <f t="shared" si="0"/>
        <v>13</v>
      </c>
      <c r="I8" t="s">
        <v>25</v>
      </c>
    </row>
    <row r="9" spans="1:9" ht="15" customHeight="1" x14ac:dyDescent="0.25">
      <c r="A9" s="43"/>
      <c r="B9" s="6" t="s">
        <v>9</v>
      </c>
      <c r="C9" s="5">
        <v>17</v>
      </c>
      <c r="D9" s="5">
        <v>15</v>
      </c>
      <c r="E9" s="5">
        <v>17</v>
      </c>
      <c r="F9" s="7">
        <f t="shared" si="0"/>
        <v>16.333333333333332</v>
      </c>
    </row>
    <row r="10" spans="1:9" ht="15" customHeight="1" x14ac:dyDescent="0.25">
      <c r="A10" s="43"/>
      <c r="B10" s="6" t="s">
        <v>10</v>
      </c>
      <c r="C10" s="5">
        <v>17</v>
      </c>
      <c r="D10" s="5">
        <v>13.5</v>
      </c>
      <c r="E10" s="5">
        <v>14.5</v>
      </c>
      <c r="F10" s="7">
        <f t="shared" si="0"/>
        <v>15</v>
      </c>
    </row>
    <row r="11" spans="1:9" ht="15" customHeight="1" x14ac:dyDescent="0.25">
      <c r="A11" s="43"/>
      <c r="B11" s="6" t="s">
        <v>11</v>
      </c>
      <c r="C11" s="5">
        <v>12.5</v>
      </c>
      <c r="D11" s="5">
        <v>13</v>
      </c>
      <c r="E11" s="5">
        <v>15</v>
      </c>
      <c r="F11" s="7">
        <f t="shared" si="0"/>
        <v>13.5</v>
      </c>
    </row>
    <row r="12" spans="1:9" ht="15" customHeight="1" x14ac:dyDescent="0.25">
      <c r="A12" s="43"/>
      <c r="B12" s="6" t="s">
        <v>12</v>
      </c>
      <c r="C12" s="5">
        <v>8.5</v>
      </c>
      <c r="D12" s="5">
        <v>14.5</v>
      </c>
      <c r="E12" s="5">
        <v>13</v>
      </c>
      <c r="F12" s="7">
        <f t="shared" si="0"/>
        <v>12</v>
      </c>
    </row>
    <row r="13" spans="1:9" ht="15" customHeight="1" x14ac:dyDescent="0.25">
      <c r="A13" s="44"/>
      <c r="B13" s="6" t="s">
        <v>13</v>
      </c>
      <c r="C13" s="5">
        <v>11.5</v>
      </c>
      <c r="D13" s="5">
        <v>12.5</v>
      </c>
      <c r="E13" s="5">
        <v>12</v>
      </c>
      <c r="F13" s="7">
        <f t="shared" si="0"/>
        <v>12</v>
      </c>
    </row>
    <row r="14" spans="1:9" x14ac:dyDescent="0.25">
      <c r="A14" s="4"/>
      <c r="B14" s="4"/>
      <c r="C14" s="5"/>
      <c r="D14" s="5"/>
      <c r="E14" s="5"/>
      <c r="F14" s="7"/>
    </row>
    <row r="15" spans="1:9" ht="15.75" x14ac:dyDescent="0.25">
      <c r="A15" s="38" t="s">
        <v>14</v>
      </c>
      <c r="B15" s="6" t="s">
        <v>6</v>
      </c>
      <c r="C15" s="5">
        <v>15.5</v>
      </c>
      <c r="D15" s="5">
        <v>14.5</v>
      </c>
      <c r="E15" s="5">
        <v>16</v>
      </c>
      <c r="F15" s="7">
        <f t="shared" si="0"/>
        <v>15.333333333333334</v>
      </c>
    </row>
    <row r="16" spans="1:9" ht="15.75" x14ac:dyDescent="0.25">
      <c r="A16" s="38"/>
      <c r="B16" s="6" t="s">
        <v>7</v>
      </c>
      <c r="C16" s="5">
        <v>17</v>
      </c>
      <c r="D16" s="5">
        <v>12.5</v>
      </c>
      <c r="E16" s="5">
        <v>8.5</v>
      </c>
      <c r="F16" s="7">
        <f t="shared" si="0"/>
        <v>12.666666666666666</v>
      </c>
    </row>
    <row r="17" spans="1:6" ht="15.75" x14ac:dyDescent="0.25">
      <c r="A17" s="38"/>
      <c r="B17" s="6" t="s">
        <v>22</v>
      </c>
      <c r="C17" s="5">
        <v>17</v>
      </c>
      <c r="D17" s="5">
        <v>16</v>
      </c>
      <c r="E17" s="5">
        <v>17</v>
      </c>
      <c r="F17" s="7">
        <f t="shared" si="0"/>
        <v>16.666666666666668</v>
      </c>
    </row>
    <row r="18" spans="1:6" ht="15.75" x14ac:dyDescent="0.25">
      <c r="A18" s="38"/>
      <c r="B18" s="6" t="s">
        <v>8</v>
      </c>
      <c r="C18" s="5">
        <v>18</v>
      </c>
      <c r="D18" s="5">
        <v>16</v>
      </c>
      <c r="E18" s="5">
        <v>15</v>
      </c>
      <c r="F18" s="7">
        <f t="shared" si="0"/>
        <v>16.333333333333332</v>
      </c>
    </row>
    <row r="19" spans="1:6" ht="15.75" x14ac:dyDescent="0.25">
      <c r="A19" s="38"/>
      <c r="B19" s="6" t="s">
        <v>9</v>
      </c>
      <c r="C19" s="5">
        <v>11</v>
      </c>
      <c r="D19" s="5">
        <v>17.5</v>
      </c>
      <c r="E19" s="5">
        <v>11</v>
      </c>
      <c r="F19" s="7">
        <f t="shared" si="0"/>
        <v>13.166666666666666</v>
      </c>
    </row>
    <row r="20" spans="1:6" ht="15.75" x14ac:dyDescent="0.25">
      <c r="A20" s="38"/>
      <c r="B20" s="6" t="s">
        <v>10</v>
      </c>
      <c r="C20" s="5">
        <v>15</v>
      </c>
      <c r="D20" s="5">
        <v>15</v>
      </c>
      <c r="E20" s="5">
        <v>14</v>
      </c>
      <c r="F20" s="7">
        <f t="shared" si="0"/>
        <v>14.666666666666666</v>
      </c>
    </row>
    <row r="21" spans="1:6" ht="15.75" x14ac:dyDescent="0.25">
      <c r="A21" s="38"/>
      <c r="B21" s="6" t="s">
        <v>11</v>
      </c>
      <c r="C21" s="5">
        <v>16</v>
      </c>
      <c r="D21" s="5">
        <v>15.5</v>
      </c>
      <c r="E21" s="5">
        <v>12</v>
      </c>
      <c r="F21" s="7">
        <f t="shared" si="0"/>
        <v>14.5</v>
      </c>
    </row>
    <row r="22" spans="1:6" ht="15.75" x14ac:dyDescent="0.25">
      <c r="A22" s="38"/>
      <c r="B22" s="6" t="s">
        <v>12</v>
      </c>
      <c r="C22" s="5">
        <v>12</v>
      </c>
      <c r="D22" s="5">
        <v>15.5</v>
      </c>
      <c r="E22" s="5">
        <v>13</v>
      </c>
      <c r="F22" s="7">
        <f t="shared" si="0"/>
        <v>13.5</v>
      </c>
    </row>
    <row r="23" spans="1:6" ht="15.75" x14ac:dyDescent="0.25">
      <c r="A23" s="38"/>
      <c r="B23" s="6" t="s">
        <v>13</v>
      </c>
      <c r="C23" s="5">
        <v>18</v>
      </c>
      <c r="D23" s="5">
        <v>13.5</v>
      </c>
      <c r="E23" s="5"/>
      <c r="F23" s="7">
        <f t="shared" si="0"/>
        <v>15.75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38" t="s">
        <v>15</v>
      </c>
      <c r="B25" s="6" t="s">
        <v>6</v>
      </c>
      <c r="C25" s="5">
        <v>14</v>
      </c>
      <c r="D25" s="5">
        <v>13</v>
      </c>
      <c r="E25" s="5">
        <v>14</v>
      </c>
      <c r="F25" s="7">
        <f t="shared" si="0"/>
        <v>13.666666666666666</v>
      </c>
    </row>
    <row r="26" spans="1:6" ht="15.75" x14ac:dyDescent="0.25">
      <c r="A26" s="38"/>
      <c r="B26" s="6" t="s">
        <v>7</v>
      </c>
      <c r="C26" s="5">
        <v>18</v>
      </c>
      <c r="D26" s="5">
        <v>17.5</v>
      </c>
      <c r="E26" s="5">
        <v>14</v>
      </c>
      <c r="F26" s="7">
        <f t="shared" si="0"/>
        <v>16.5</v>
      </c>
    </row>
    <row r="27" spans="1:6" ht="15.75" x14ac:dyDescent="0.25">
      <c r="A27" s="38"/>
      <c r="B27" s="6" t="s">
        <v>22</v>
      </c>
      <c r="C27" s="5">
        <v>12.5</v>
      </c>
      <c r="D27" s="5">
        <v>10</v>
      </c>
      <c r="E27" s="5">
        <v>16.5</v>
      </c>
      <c r="F27" s="7">
        <f t="shared" si="0"/>
        <v>13</v>
      </c>
    </row>
    <row r="28" spans="1:6" ht="15.75" x14ac:dyDescent="0.25">
      <c r="A28" s="38"/>
      <c r="B28" s="6" t="s">
        <v>8</v>
      </c>
      <c r="C28" s="5">
        <v>12</v>
      </c>
      <c r="D28" s="5">
        <v>17</v>
      </c>
      <c r="E28" s="5">
        <v>17</v>
      </c>
      <c r="F28" s="7">
        <f t="shared" si="0"/>
        <v>15.333333333333334</v>
      </c>
    </row>
    <row r="29" spans="1:6" ht="15.75" x14ac:dyDescent="0.25">
      <c r="A29" s="38"/>
      <c r="B29" s="6" t="s">
        <v>9</v>
      </c>
      <c r="C29" s="5">
        <v>15.5</v>
      </c>
      <c r="D29" s="5">
        <v>17</v>
      </c>
      <c r="E29" s="5">
        <v>12.5</v>
      </c>
      <c r="F29" s="7">
        <f t="shared" si="0"/>
        <v>15</v>
      </c>
    </row>
    <row r="30" spans="1:6" ht="15.75" x14ac:dyDescent="0.25">
      <c r="A30" s="38"/>
      <c r="B30" s="6" t="s">
        <v>10</v>
      </c>
      <c r="C30" s="5">
        <v>13.5</v>
      </c>
      <c r="D30" s="5">
        <v>16</v>
      </c>
      <c r="E30" s="5">
        <v>16.5</v>
      </c>
      <c r="F30" s="7">
        <f t="shared" si="0"/>
        <v>15.333333333333334</v>
      </c>
    </row>
    <row r="31" spans="1:6" ht="15.75" x14ac:dyDescent="0.25">
      <c r="A31" s="38"/>
      <c r="B31" s="6" t="s">
        <v>11</v>
      </c>
      <c r="C31" s="5">
        <v>12.5</v>
      </c>
      <c r="D31" s="5">
        <v>9.5</v>
      </c>
      <c r="E31" s="5">
        <v>13</v>
      </c>
      <c r="F31" s="7">
        <f t="shared" si="0"/>
        <v>11.666666666666666</v>
      </c>
    </row>
    <row r="32" spans="1:6" ht="15.75" x14ac:dyDescent="0.25">
      <c r="A32" s="38"/>
      <c r="B32" s="6" t="s">
        <v>12</v>
      </c>
      <c r="C32" s="5">
        <v>16</v>
      </c>
      <c r="D32" s="5">
        <v>11.5</v>
      </c>
      <c r="E32" s="5">
        <v>16.5</v>
      </c>
      <c r="F32" s="7">
        <f t="shared" si="0"/>
        <v>14.666666666666666</v>
      </c>
    </row>
    <row r="33" spans="1:6" ht="15.75" x14ac:dyDescent="0.25">
      <c r="A33" s="38"/>
      <c r="B33" s="6" t="s">
        <v>13</v>
      </c>
      <c r="C33" s="5">
        <v>11</v>
      </c>
      <c r="D33" s="5">
        <v>12.5</v>
      </c>
      <c r="E33" s="5">
        <v>10.5</v>
      </c>
      <c r="F33" s="7">
        <f t="shared" si="0"/>
        <v>11.333333333333334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" workbookViewId="0">
      <selection activeCell="C7" sqref="C7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6" x14ac:dyDescent="0.25">
      <c r="A1" t="s">
        <v>0</v>
      </c>
      <c r="B1" t="s">
        <v>19</v>
      </c>
      <c r="C1" s="2" t="s">
        <v>20</v>
      </c>
      <c r="E1" s="2" t="s">
        <v>16</v>
      </c>
      <c r="F1" s="1" t="s">
        <v>21</v>
      </c>
    </row>
    <row r="2" spans="1:6" x14ac:dyDescent="0.25">
      <c r="A2" t="s">
        <v>17</v>
      </c>
      <c r="B2" t="s">
        <v>24</v>
      </c>
    </row>
    <row r="3" spans="1:6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6" ht="15.75" customHeight="1" x14ac:dyDescent="0.25">
      <c r="A4" s="39"/>
      <c r="B4" s="39"/>
      <c r="C4" s="5">
        <v>1</v>
      </c>
      <c r="D4" s="5">
        <v>2</v>
      </c>
      <c r="E4" s="5">
        <v>3</v>
      </c>
      <c r="F4" s="41"/>
    </row>
    <row r="5" spans="1:6" ht="16.5" customHeight="1" x14ac:dyDescent="0.25">
      <c r="A5" s="42" t="s">
        <v>3</v>
      </c>
      <c r="B5" s="6" t="s">
        <v>6</v>
      </c>
      <c r="C5" s="5">
        <v>19.5</v>
      </c>
      <c r="D5" s="5">
        <v>21</v>
      </c>
      <c r="E5" s="5">
        <v>13</v>
      </c>
      <c r="F5" s="7">
        <f>AVERAGE(C5:E5)</f>
        <v>17.833333333333332</v>
      </c>
    </row>
    <row r="6" spans="1:6" ht="15" customHeight="1" x14ac:dyDescent="0.25">
      <c r="A6" s="43"/>
      <c r="B6" s="6" t="s">
        <v>7</v>
      </c>
      <c r="C6" s="5">
        <v>21.5</v>
      </c>
      <c r="D6" s="5">
        <v>25</v>
      </c>
      <c r="E6" s="5">
        <v>24</v>
      </c>
      <c r="F6" s="7">
        <f t="shared" ref="F6:F33" si="0">AVERAGE(C6:E6)</f>
        <v>23.5</v>
      </c>
    </row>
    <row r="7" spans="1:6" ht="15" customHeight="1" x14ac:dyDescent="0.25">
      <c r="A7" s="43"/>
      <c r="B7" s="6" t="s">
        <v>22</v>
      </c>
      <c r="C7" s="5">
        <v>36</v>
      </c>
      <c r="D7" s="5">
        <v>29</v>
      </c>
      <c r="E7" s="5">
        <v>35</v>
      </c>
      <c r="F7" s="7">
        <f t="shared" si="0"/>
        <v>33.333333333333336</v>
      </c>
    </row>
    <row r="8" spans="1:6" ht="15" customHeight="1" x14ac:dyDescent="0.25">
      <c r="A8" s="43"/>
      <c r="B8" s="6" t="s">
        <v>8</v>
      </c>
      <c r="C8" s="5">
        <v>29</v>
      </c>
      <c r="D8" s="5">
        <v>20.5</v>
      </c>
      <c r="E8" s="5">
        <v>23</v>
      </c>
      <c r="F8" s="7">
        <f t="shared" si="0"/>
        <v>24.166666666666668</v>
      </c>
    </row>
    <row r="9" spans="1:6" ht="15" customHeight="1" x14ac:dyDescent="0.25">
      <c r="A9" s="43"/>
      <c r="B9" s="6" t="s">
        <v>9</v>
      </c>
      <c r="C9" s="5">
        <v>30</v>
      </c>
      <c r="D9" s="5">
        <v>28</v>
      </c>
      <c r="E9" s="5">
        <v>29</v>
      </c>
      <c r="F9" s="7">
        <f t="shared" si="0"/>
        <v>29</v>
      </c>
    </row>
    <row r="10" spans="1:6" ht="15" customHeight="1" x14ac:dyDescent="0.25">
      <c r="A10" s="43"/>
      <c r="B10" s="6" t="s">
        <v>10</v>
      </c>
      <c r="C10" s="5">
        <v>37</v>
      </c>
      <c r="D10" s="5">
        <v>30</v>
      </c>
      <c r="E10" s="5">
        <v>27</v>
      </c>
      <c r="F10" s="7">
        <f t="shared" si="0"/>
        <v>31.333333333333332</v>
      </c>
    </row>
    <row r="11" spans="1:6" ht="15" customHeight="1" x14ac:dyDescent="0.25">
      <c r="A11" s="43"/>
      <c r="B11" s="6" t="s">
        <v>11</v>
      </c>
      <c r="C11" s="5">
        <v>19.5</v>
      </c>
      <c r="D11" s="5">
        <v>23</v>
      </c>
      <c r="E11" s="5">
        <v>23</v>
      </c>
      <c r="F11" s="7">
        <f t="shared" si="0"/>
        <v>21.833333333333332</v>
      </c>
    </row>
    <row r="12" spans="1:6" ht="15" customHeight="1" x14ac:dyDescent="0.25">
      <c r="A12" s="43"/>
      <c r="B12" s="6" t="s">
        <v>12</v>
      </c>
      <c r="C12" s="5">
        <v>16.5</v>
      </c>
      <c r="D12" s="5">
        <v>24.5</v>
      </c>
      <c r="E12" s="5">
        <v>25</v>
      </c>
      <c r="F12" s="7">
        <f t="shared" si="0"/>
        <v>22</v>
      </c>
    </row>
    <row r="13" spans="1:6" ht="15" customHeight="1" x14ac:dyDescent="0.25">
      <c r="A13" s="44"/>
      <c r="B13" s="6" t="s">
        <v>13</v>
      </c>
      <c r="C13" s="5">
        <v>26</v>
      </c>
      <c r="D13" s="5">
        <v>26</v>
      </c>
      <c r="E13" s="5">
        <v>25</v>
      </c>
      <c r="F13" s="7">
        <f t="shared" si="0"/>
        <v>25.666666666666668</v>
      </c>
    </row>
    <row r="14" spans="1:6" x14ac:dyDescent="0.25">
      <c r="A14" s="4"/>
      <c r="B14" s="4"/>
      <c r="C14" s="5"/>
      <c r="D14" s="5"/>
      <c r="E14" s="5"/>
      <c r="F14" s="7"/>
    </row>
    <row r="15" spans="1:6" ht="15.75" x14ac:dyDescent="0.25">
      <c r="A15" s="38" t="s">
        <v>14</v>
      </c>
      <c r="B15" s="6" t="s">
        <v>6</v>
      </c>
      <c r="C15" s="5">
        <v>21.5</v>
      </c>
      <c r="D15" s="5">
        <v>20</v>
      </c>
      <c r="E15" s="5">
        <v>24</v>
      </c>
      <c r="F15" s="7">
        <f t="shared" si="0"/>
        <v>21.833333333333332</v>
      </c>
    </row>
    <row r="16" spans="1:6" ht="15.75" x14ac:dyDescent="0.25">
      <c r="A16" s="38"/>
      <c r="B16" s="6" t="s">
        <v>7</v>
      </c>
      <c r="C16" s="5">
        <v>37</v>
      </c>
      <c r="D16" s="5">
        <v>24.5</v>
      </c>
      <c r="E16" s="5">
        <v>17</v>
      </c>
      <c r="F16" s="7">
        <f t="shared" si="0"/>
        <v>26.166666666666668</v>
      </c>
    </row>
    <row r="17" spans="1:6" ht="15.75" x14ac:dyDescent="0.25">
      <c r="A17" s="38"/>
      <c r="B17" s="6" t="s">
        <v>22</v>
      </c>
      <c r="C17" s="5">
        <v>35</v>
      </c>
      <c r="D17" s="5">
        <v>28.5</v>
      </c>
      <c r="E17" s="5">
        <v>33</v>
      </c>
      <c r="F17" s="7">
        <f t="shared" si="0"/>
        <v>32.166666666666664</v>
      </c>
    </row>
    <row r="18" spans="1:6" ht="15.75" x14ac:dyDescent="0.25">
      <c r="A18" s="38"/>
      <c r="B18" s="6" t="s">
        <v>8</v>
      </c>
      <c r="C18" s="5">
        <v>32</v>
      </c>
      <c r="D18" s="5">
        <v>27</v>
      </c>
      <c r="E18" s="5">
        <v>24.5</v>
      </c>
      <c r="F18" s="7">
        <f t="shared" si="0"/>
        <v>27.833333333333332</v>
      </c>
    </row>
    <row r="19" spans="1:6" ht="15.75" x14ac:dyDescent="0.25">
      <c r="A19" s="38"/>
      <c r="B19" s="6" t="s">
        <v>9</v>
      </c>
      <c r="C19" s="5">
        <v>26.5</v>
      </c>
      <c r="D19" s="5">
        <v>30</v>
      </c>
      <c r="E19" s="5">
        <v>20</v>
      </c>
      <c r="F19" s="7">
        <f t="shared" si="0"/>
        <v>25.5</v>
      </c>
    </row>
    <row r="20" spans="1:6" ht="15.75" x14ac:dyDescent="0.25">
      <c r="A20" s="38"/>
      <c r="B20" s="6" t="s">
        <v>10</v>
      </c>
      <c r="C20" s="5">
        <v>31</v>
      </c>
      <c r="D20" s="5">
        <v>27</v>
      </c>
      <c r="E20" s="5">
        <v>25</v>
      </c>
      <c r="F20" s="7">
        <f t="shared" si="0"/>
        <v>27.666666666666668</v>
      </c>
    </row>
    <row r="21" spans="1:6" ht="15.75" x14ac:dyDescent="0.25">
      <c r="A21" s="38"/>
      <c r="B21" s="6" t="s">
        <v>11</v>
      </c>
      <c r="C21" s="5">
        <v>24</v>
      </c>
      <c r="D21" s="5">
        <v>22.5</v>
      </c>
      <c r="E21" s="5">
        <v>24</v>
      </c>
      <c r="F21" s="7">
        <f t="shared" si="0"/>
        <v>23.5</v>
      </c>
    </row>
    <row r="22" spans="1:6" ht="15.75" x14ac:dyDescent="0.25">
      <c r="A22" s="38"/>
      <c r="B22" s="6" t="s">
        <v>12</v>
      </c>
      <c r="C22" s="5">
        <v>24</v>
      </c>
      <c r="D22" s="5">
        <v>30</v>
      </c>
      <c r="E22" s="5">
        <v>24</v>
      </c>
      <c r="F22" s="7">
        <f t="shared" si="0"/>
        <v>26</v>
      </c>
    </row>
    <row r="23" spans="1:6" ht="15.75" x14ac:dyDescent="0.25">
      <c r="A23" s="38"/>
      <c r="B23" s="6" t="s">
        <v>13</v>
      </c>
      <c r="C23" s="5">
        <v>27.5</v>
      </c>
      <c r="D23" s="5">
        <v>27</v>
      </c>
      <c r="E23" s="5">
        <v>21.5</v>
      </c>
      <c r="F23" s="7">
        <f t="shared" si="0"/>
        <v>25.333333333333332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38" t="s">
        <v>15</v>
      </c>
      <c r="B25" s="6" t="s">
        <v>6</v>
      </c>
      <c r="C25" s="5">
        <v>24</v>
      </c>
      <c r="D25" s="5">
        <v>26.5</v>
      </c>
      <c r="E25" s="5">
        <v>20.5</v>
      </c>
      <c r="F25" s="7">
        <f t="shared" si="0"/>
        <v>23.666666666666668</v>
      </c>
    </row>
    <row r="26" spans="1:6" ht="15.75" x14ac:dyDescent="0.25">
      <c r="A26" s="38"/>
      <c r="B26" s="6" t="s">
        <v>7</v>
      </c>
      <c r="C26" s="5">
        <v>31.5</v>
      </c>
      <c r="D26" s="5">
        <v>26</v>
      </c>
      <c r="E26" s="5">
        <v>25.5</v>
      </c>
      <c r="F26" s="7">
        <f t="shared" si="0"/>
        <v>27.666666666666668</v>
      </c>
    </row>
    <row r="27" spans="1:6" ht="15.75" x14ac:dyDescent="0.25">
      <c r="A27" s="38"/>
      <c r="B27" s="6" t="s">
        <v>22</v>
      </c>
      <c r="C27" s="5">
        <v>21</v>
      </c>
      <c r="D27" s="5">
        <v>22</v>
      </c>
      <c r="E27" s="5">
        <v>30</v>
      </c>
      <c r="F27" s="7">
        <f t="shared" si="0"/>
        <v>24.333333333333332</v>
      </c>
    </row>
    <row r="28" spans="1:6" ht="15.75" x14ac:dyDescent="0.25">
      <c r="A28" s="38"/>
      <c r="B28" s="6" t="s">
        <v>8</v>
      </c>
      <c r="C28" s="5">
        <v>22</v>
      </c>
      <c r="D28" s="5">
        <v>25</v>
      </c>
      <c r="E28" s="5">
        <v>29</v>
      </c>
      <c r="F28" s="7">
        <f t="shared" si="0"/>
        <v>25.333333333333332</v>
      </c>
    </row>
    <row r="29" spans="1:6" ht="15.75" x14ac:dyDescent="0.25">
      <c r="A29" s="38"/>
      <c r="B29" s="6" t="s">
        <v>9</v>
      </c>
      <c r="C29" s="5">
        <v>25</v>
      </c>
      <c r="D29" s="5">
        <v>26</v>
      </c>
      <c r="E29" s="5">
        <v>25</v>
      </c>
      <c r="F29" s="7">
        <f t="shared" si="0"/>
        <v>25.333333333333332</v>
      </c>
    </row>
    <row r="30" spans="1:6" ht="15.75" x14ac:dyDescent="0.25">
      <c r="A30" s="38"/>
      <c r="B30" s="6" t="s">
        <v>10</v>
      </c>
      <c r="C30" s="5">
        <v>27</v>
      </c>
      <c r="D30" s="5">
        <v>32</v>
      </c>
      <c r="E30" s="5">
        <v>29</v>
      </c>
      <c r="F30" s="7">
        <f t="shared" si="0"/>
        <v>29.333333333333332</v>
      </c>
    </row>
    <row r="31" spans="1:6" ht="15.75" x14ac:dyDescent="0.25">
      <c r="A31" s="38"/>
      <c r="B31" s="6" t="s">
        <v>11</v>
      </c>
      <c r="C31" s="5">
        <v>21</v>
      </c>
      <c r="D31" s="5">
        <v>20</v>
      </c>
      <c r="E31" s="5">
        <v>21</v>
      </c>
      <c r="F31" s="7">
        <f t="shared" si="0"/>
        <v>20.666666666666668</v>
      </c>
    </row>
    <row r="32" spans="1:6" ht="15.75" x14ac:dyDescent="0.25">
      <c r="A32" s="38"/>
      <c r="B32" s="6" t="s">
        <v>12</v>
      </c>
      <c r="C32" s="5">
        <v>30</v>
      </c>
      <c r="D32" s="5">
        <v>18</v>
      </c>
      <c r="E32" s="5">
        <v>30</v>
      </c>
      <c r="F32" s="7">
        <f t="shared" si="0"/>
        <v>26</v>
      </c>
    </row>
    <row r="33" spans="1:6" ht="15.75" x14ac:dyDescent="0.25">
      <c r="A33" s="38"/>
      <c r="B33" s="6" t="s">
        <v>13</v>
      </c>
      <c r="C33" s="5">
        <v>25</v>
      </c>
      <c r="D33" s="5">
        <v>24.5</v>
      </c>
      <c r="E33" s="5">
        <v>23.5</v>
      </c>
      <c r="F33" s="7">
        <f t="shared" si="0"/>
        <v>24.333333333333332</v>
      </c>
    </row>
  </sheetData>
  <mergeCells count="7">
    <mergeCell ref="A25:A33"/>
    <mergeCell ref="A3:A4"/>
    <mergeCell ref="B3:B4"/>
    <mergeCell ref="C3:E3"/>
    <mergeCell ref="F3:F4"/>
    <mergeCell ref="A5:A13"/>
    <mergeCell ref="A15:A23"/>
  </mergeCells>
  <pageMargins left="0.7" right="0.7" top="0.75" bottom="0.75" header="0.3" footer="0.3"/>
  <pageSetup paperSize="9" scale="95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7" sqref="C7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6" x14ac:dyDescent="0.25">
      <c r="A1" t="s">
        <v>0</v>
      </c>
      <c r="B1" t="s">
        <v>19</v>
      </c>
      <c r="C1" s="2" t="s">
        <v>20</v>
      </c>
      <c r="E1" s="2" t="s">
        <v>16</v>
      </c>
      <c r="F1" s="1" t="s">
        <v>21</v>
      </c>
    </row>
    <row r="2" spans="1:6" x14ac:dyDescent="0.25">
      <c r="A2" t="s">
        <v>17</v>
      </c>
      <c r="B2" t="s">
        <v>23</v>
      </c>
    </row>
    <row r="3" spans="1:6" ht="15.75" customHeight="1" x14ac:dyDescent="0.25">
      <c r="A3" s="39" t="s">
        <v>2</v>
      </c>
      <c r="B3" s="39" t="s">
        <v>5</v>
      </c>
      <c r="C3" s="40" t="s">
        <v>1</v>
      </c>
      <c r="D3" s="40"/>
      <c r="E3" s="40"/>
      <c r="F3" s="41" t="s">
        <v>4</v>
      </c>
    </row>
    <row r="4" spans="1:6" ht="15.75" customHeight="1" x14ac:dyDescent="0.25">
      <c r="A4" s="39"/>
      <c r="B4" s="39"/>
      <c r="C4" s="5">
        <v>1</v>
      </c>
      <c r="D4" s="5">
        <v>2</v>
      </c>
      <c r="E4" s="5">
        <v>3</v>
      </c>
      <c r="F4" s="41"/>
    </row>
    <row r="5" spans="1:6" ht="16.5" customHeight="1" x14ac:dyDescent="0.25">
      <c r="A5" s="42" t="s">
        <v>3</v>
      </c>
      <c r="B5" s="6" t="s">
        <v>6</v>
      </c>
      <c r="C5" s="5">
        <v>39</v>
      </c>
      <c r="D5" s="5">
        <v>43</v>
      </c>
      <c r="E5" s="5">
        <v>36</v>
      </c>
      <c r="F5" s="7">
        <f>AVERAGE(C5:E5)</f>
        <v>39.333333333333336</v>
      </c>
    </row>
    <row r="6" spans="1:6" ht="15" customHeight="1" x14ac:dyDescent="0.25">
      <c r="A6" s="43"/>
      <c r="B6" s="6" t="s">
        <v>7</v>
      </c>
      <c r="C6" s="5">
        <v>58</v>
      </c>
      <c r="D6" s="5">
        <v>51</v>
      </c>
      <c r="E6" s="5">
        <v>47</v>
      </c>
      <c r="F6" s="7">
        <f t="shared" ref="F6:F33" si="0">AVERAGE(C6:E6)</f>
        <v>52</v>
      </c>
    </row>
    <row r="7" spans="1:6" ht="15" customHeight="1" x14ac:dyDescent="0.25">
      <c r="A7" s="43"/>
      <c r="B7" s="6" t="s">
        <v>22</v>
      </c>
      <c r="C7" s="5">
        <v>70</v>
      </c>
      <c r="D7" s="5">
        <v>60</v>
      </c>
      <c r="E7" s="5">
        <v>65</v>
      </c>
      <c r="F7" s="7">
        <f t="shared" si="0"/>
        <v>65</v>
      </c>
    </row>
    <row r="8" spans="1:6" ht="15" customHeight="1" x14ac:dyDescent="0.25">
      <c r="A8" s="43"/>
      <c r="B8" s="6" t="s">
        <v>8</v>
      </c>
      <c r="C8" s="5">
        <v>54</v>
      </c>
      <c r="D8" s="5">
        <v>47</v>
      </c>
      <c r="E8" s="5">
        <v>48</v>
      </c>
      <c r="F8" s="7">
        <f t="shared" si="0"/>
        <v>49.666666666666664</v>
      </c>
    </row>
    <row r="9" spans="1:6" ht="15" customHeight="1" x14ac:dyDescent="0.25">
      <c r="A9" s="43"/>
      <c r="B9" s="6" t="s">
        <v>9</v>
      </c>
      <c r="C9" s="5">
        <v>59</v>
      </c>
      <c r="D9" s="5">
        <v>58</v>
      </c>
      <c r="E9" s="5">
        <v>59</v>
      </c>
      <c r="F9" s="7">
        <f t="shared" si="0"/>
        <v>58.666666666666664</v>
      </c>
    </row>
    <row r="10" spans="1:6" ht="15" customHeight="1" x14ac:dyDescent="0.25">
      <c r="A10" s="43"/>
      <c r="B10" s="6" t="s">
        <v>10</v>
      </c>
      <c r="C10" s="5">
        <v>65</v>
      </c>
      <c r="D10" s="5">
        <v>63</v>
      </c>
      <c r="E10" s="5">
        <v>55</v>
      </c>
      <c r="F10" s="7">
        <f t="shared" si="0"/>
        <v>61</v>
      </c>
    </row>
    <row r="11" spans="1:6" ht="15" customHeight="1" x14ac:dyDescent="0.25">
      <c r="A11" s="43"/>
      <c r="B11" s="6" t="s">
        <v>11</v>
      </c>
      <c r="C11" s="5">
        <v>44</v>
      </c>
      <c r="D11" s="5">
        <v>41</v>
      </c>
      <c r="E11" s="5">
        <v>49</v>
      </c>
      <c r="F11" s="7">
        <f t="shared" si="0"/>
        <v>44.666666666666664</v>
      </c>
    </row>
    <row r="12" spans="1:6" ht="15" customHeight="1" x14ac:dyDescent="0.25">
      <c r="A12" s="43"/>
      <c r="B12" s="6" t="s">
        <v>12</v>
      </c>
      <c r="C12" s="5">
        <v>36</v>
      </c>
      <c r="D12" s="5">
        <v>47</v>
      </c>
      <c r="E12" s="5">
        <v>52</v>
      </c>
      <c r="F12" s="7">
        <f t="shared" si="0"/>
        <v>45</v>
      </c>
    </row>
    <row r="13" spans="1:6" ht="15" customHeight="1" x14ac:dyDescent="0.25">
      <c r="A13" s="44"/>
      <c r="B13" s="6" t="s">
        <v>13</v>
      </c>
      <c r="C13" s="5">
        <v>54</v>
      </c>
      <c r="D13" s="5">
        <v>56</v>
      </c>
      <c r="E13" s="5">
        <v>48</v>
      </c>
      <c r="F13" s="7">
        <f t="shared" si="0"/>
        <v>52.666666666666664</v>
      </c>
    </row>
    <row r="14" spans="1:6" x14ac:dyDescent="0.25">
      <c r="A14" s="4"/>
      <c r="B14" s="4"/>
      <c r="C14" s="5"/>
      <c r="D14" s="5"/>
      <c r="E14" s="5"/>
      <c r="F14" s="7"/>
    </row>
    <row r="15" spans="1:6" ht="15.75" x14ac:dyDescent="0.25">
      <c r="A15" s="38" t="s">
        <v>14</v>
      </c>
      <c r="B15" s="6" t="s">
        <v>6</v>
      </c>
      <c r="C15" s="5">
        <v>42</v>
      </c>
      <c r="D15" s="5">
        <v>36</v>
      </c>
      <c r="E15" s="5">
        <v>51</v>
      </c>
      <c r="F15" s="7">
        <f t="shared" si="0"/>
        <v>43</v>
      </c>
    </row>
    <row r="16" spans="1:6" ht="15.75" x14ac:dyDescent="0.25">
      <c r="A16" s="38"/>
      <c r="B16" s="6" t="s">
        <v>7</v>
      </c>
      <c r="C16" s="5">
        <v>66</v>
      </c>
      <c r="D16" s="5">
        <v>51</v>
      </c>
      <c r="E16" s="5">
        <v>40</v>
      </c>
      <c r="F16" s="7">
        <f t="shared" si="0"/>
        <v>52.333333333333336</v>
      </c>
    </row>
    <row r="17" spans="1:6" ht="15.75" x14ac:dyDescent="0.25">
      <c r="A17" s="38"/>
      <c r="B17" s="6" t="s">
        <v>22</v>
      </c>
      <c r="C17" s="5">
        <v>68</v>
      </c>
      <c r="D17" s="5">
        <v>59</v>
      </c>
      <c r="E17" s="5">
        <v>63</v>
      </c>
      <c r="F17" s="7">
        <f t="shared" si="0"/>
        <v>63.333333333333336</v>
      </c>
    </row>
    <row r="18" spans="1:6" ht="15.75" x14ac:dyDescent="0.25">
      <c r="A18" s="38"/>
      <c r="B18" s="6" t="s">
        <v>8</v>
      </c>
      <c r="C18" s="5">
        <v>60</v>
      </c>
      <c r="D18" s="5">
        <v>53</v>
      </c>
      <c r="E18" s="5">
        <v>42</v>
      </c>
      <c r="F18" s="7">
        <f t="shared" si="0"/>
        <v>51.666666666666664</v>
      </c>
    </row>
    <row r="19" spans="1:6" ht="15.75" x14ac:dyDescent="0.25">
      <c r="A19" s="38"/>
      <c r="B19" s="6" t="s">
        <v>9</v>
      </c>
      <c r="C19" s="5">
        <v>57</v>
      </c>
      <c r="D19" s="5">
        <v>61</v>
      </c>
      <c r="E19" s="5">
        <v>49</v>
      </c>
      <c r="F19" s="7">
        <f t="shared" si="0"/>
        <v>55.666666666666664</v>
      </c>
    </row>
    <row r="20" spans="1:6" ht="15.75" x14ac:dyDescent="0.25">
      <c r="A20" s="38"/>
      <c r="B20" s="6" t="s">
        <v>10</v>
      </c>
      <c r="C20" s="5">
        <v>58</v>
      </c>
      <c r="D20" s="5">
        <v>58</v>
      </c>
      <c r="E20" s="5">
        <v>56</v>
      </c>
      <c r="F20" s="7">
        <f t="shared" si="0"/>
        <v>57.333333333333336</v>
      </c>
    </row>
    <row r="21" spans="1:6" ht="15.75" x14ac:dyDescent="0.25">
      <c r="A21" s="38"/>
      <c r="B21" s="6" t="s">
        <v>11</v>
      </c>
      <c r="C21" s="5">
        <v>44</v>
      </c>
      <c r="D21" s="5">
        <v>41</v>
      </c>
      <c r="E21" s="5">
        <v>50</v>
      </c>
      <c r="F21" s="7">
        <f t="shared" si="0"/>
        <v>45</v>
      </c>
    </row>
    <row r="22" spans="1:6" ht="15.75" x14ac:dyDescent="0.25">
      <c r="A22" s="38"/>
      <c r="B22" s="6" t="s">
        <v>12</v>
      </c>
      <c r="C22" s="5">
        <v>51</v>
      </c>
      <c r="D22" s="5">
        <v>51</v>
      </c>
      <c r="E22" s="5">
        <v>45</v>
      </c>
      <c r="F22" s="7">
        <f t="shared" si="0"/>
        <v>49</v>
      </c>
    </row>
    <row r="23" spans="1:6" ht="15.75" x14ac:dyDescent="0.25">
      <c r="A23" s="38"/>
      <c r="B23" s="6" t="s">
        <v>13</v>
      </c>
      <c r="C23" s="5">
        <v>62</v>
      </c>
      <c r="D23" s="5">
        <v>51</v>
      </c>
      <c r="E23" s="5">
        <v>51</v>
      </c>
      <c r="F23" s="7">
        <f t="shared" si="0"/>
        <v>54.666666666666664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38" t="s">
        <v>15</v>
      </c>
      <c r="B25" s="6" t="s">
        <v>6</v>
      </c>
      <c r="C25" s="5">
        <v>54</v>
      </c>
      <c r="D25" s="5">
        <v>54</v>
      </c>
      <c r="E25" s="5">
        <v>49</v>
      </c>
      <c r="F25" s="7">
        <f t="shared" si="0"/>
        <v>52.333333333333336</v>
      </c>
    </row>
    <row r="26" spans="1:6" ht="15.75" x14ac:dyDescent="0.25">
      <c r="A26" s="38"/>
      <c r="B26" s="6" t="s">
        <v>7</v>
      </c>
      <c r="C26" s="5">
        <v>64</v>
      </c>
      <c r="D26" s="5">
        <v>53</v>
      </c>
      <c r="E26" s="5">
        <v>53</v>
      </c>
      <c r="F26" s="7">
        <f t="shared" si="0"/>
        <v>56.666666666666664</v>
      </c>
    </row>
    <row r="27" spans="1:6" ht="15.75" x14ac:dyDescent="0.25">
      <c r="A27" s="38"/>
      <c r="B27" s="6" t="s">
        <v>22</v>
      </c>
      <c r="C27" s="5">
        <v>47</v>
      </c>
      <c r="D27" s="5">
        <v>46</v>
      </c>
      <c r="E27" s="5">
        <v>55</v>
      </c>
      <c r="F27" s="7">
        <f t="shared" si="0"/>
        <v>49.333333333333336</v>
      </c>
    </row>
    <row r="28" spans="1:6" ht="15.75" x14ac:dyDescent="0.25">
      <c r="A28" s="38"/>
      <c r="B28" s="6" t="s">
        <v>8</v>
      </c>
      <c r="C28" s="5">
        <v>36</v>
      </c>
      <c r="D28" s="5">
        <v>40</v>
      </c>
      <c r="E28" s="5">
        <v>59</v>
      </c>
      <c r="F28" s="7">
        <f t="shared" si="0"/>
        <v>45</v>
      </c>
    </row>
    <row r="29" spans="1:6" ht="15.75" x14ac:dyDescent="0.25">
      <c r="A29" s="38"/>
      <c r="B29" s="6" t="s">
        <v>9</v>
      </c>
      <c r="C29" s="5">
        <v>53</v>
      </c>
      <c r="D29" s="5">
        <v>52</v>
      </c>
      <c r="E29" s="5">
        <v>51</v>
      </c>
      <c r="F29" s="7">
        <f t="shared" si="0"/>
        <v>52</v>
      </c>
    </row>
    <row r="30" spans="1:6" ht="15.75" x14ac:dyDescent="0.25">
      <c r="A30" s="38"/>
      <c r="B30" s="6" t="s">
        <v>10</v>
      </c>
      <c r="C30" s="5">
        <v>57</v>
      </c>
      <c r="D30" s="5">
        <v>61</v>
      </c>
      <c r="E30" s="5">
        <v>60</v>
      </c>
      <c r="F30" s="7">
        <f t="shared" si="0"/>
        <v>59.333333333333336</v>
      </c>
    </row>
    <row r="31" spans="1:6" ht="15.75" x14ac:dyDescent="0.25">
      <c r="A31" s="38"/>
      <c r="B31" s="6" t="s">
        <v>11</v>
      </c>
      <c r="C31" s="5">
        <v>39</v>
      </c>
      <c r="D31" s="5">
        <v>44</v>
      </c>
      <c r="E31" s="5">
        <v>42</v>
      </c>
      <c r="F31" s="7">
        <f t="shared" si="0"/>
        <v>41.666666666666664</v>
      </c>
    </row>
    <row r="32" spans="1:6" ht="15.75" x14ac:dyDescent="0.25">
      <c r="A32" s="38"/>
      <c r="B32" s="6" t="s">
        <v>12</v>
      </c>
      <c r="C32" s="5">
        <v>60</v>
      </c>
      <c r="D32" s="5">
        <v>37</v>
      </c>
      <c r="E32" s="5">
        <v>54</v>
      </c>
      <c r="F32" s="7">
        <f t="shared" si="0"/>
        <v>50.333333333333336</v>
      </c>
    </row>
    <row r="33" spans="1:6" ht="15.75" x14ac:dyDescent="0.25">
      <c r="A33" s="38"/>
      <c r="B33" s="6" t="s">
        <v>13</v>
      </c>
      <c r="C33" s="5">
        <v>54</v>
      </c>
      <c r="D33" s="5">
        <v>54</v>
      </c>
      <c r="E33" s="5">
        <v>47</v>
      </c>
      <c r="F33" s="7">
        <f t="shared" si="0"/>
        <v>51.666666666666664</v>
      </c>
    </row>
  </sheetData>
  <mergeCells count="7">
    <mergeCell ref="A25:A33"/>
    <mergeCell ref="A3:A4"/>
    <mergeCell ref="B3:B4"/>
    <mergeCell ref="C3:E3"/>
    <mergeCell ref="F3:F4"/>
    <mergeCell ref="A5:A13"/>
    <mergeCell ref="A15:A23"/>
  </mergeCells>
  <pageMargins left="0.7" right="0.7" top="0.75" bottom="0.75" header="0.3" footer="0.3"/>
  <pageSetup paperSize="9" scale="95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topLeftCell="A21" workbookViewId="0">
      <selection activeCell="F43" sqref="F43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41" t="s">
        <v>5</v>
      </c>
      <c r="C4" s="40" t="s">
        <v>2</v>
      </c>
      <c r="D4" s="40"/>
      <c r="E4" s="40"/>
      <c r="F4" s="41" t="s">
        <v>26</v>
      </c>
      <c r="G4" s="41" t="s">
        <v>27</v>
      </c>
    </row>
    <row r="5" spans="2:7" x14ac:dyDescent="0.25">
      <c r="B5" s="41"/>
      <c r="C5" s="3" t="s">
        <v>3</v>
      </c>
      <c r="D5" s="3" t="s">
        <v>14</v>
      </c>
      <c r="E5" s="3" t="s">
        <v>15</v>
      </c>
      <c r="F5" s="41"/>
      <c r="G5" s="41"/>
    </row>
    <row r="6" spans="2:7" ht="15.75" x14ac:dyDescent="0.25">
      <c r="B6" s="6" t="s">
        <v>6</v>
      </c>
      <c r="C6" s="7">
        <v>10.333333333333334</v>
      </c>
      <c r="D6" s="7">
        <v>15.333333333333334</v>
      </c>
      <c r="E6" s="7">
        <v>13.666666666666666</v>
      </c>
      <c r="F6" s="7">
        <f>SUM(C6:E6)</f>
        <v>39.333333333333336</v>
      </c>
      <c r="G6" s="7">
        <f>AVERAGE(C6:E6)</f>
        <v>13.111111111111112</v>
      </c>
    </row>
    <row r="7" spans="2:7" ht="15.75" x14ac:dyDescent="0.25">
      <c r="B7" s="6" t="s">
        <v>7</v>
      </c>
      <c r="C7" s="7">
        <v>14.333333333333334</v>
      </c>
      <c r="D7" s="7">
        <v>12.666666666666666</v>
      </c>
      <c r="E7" s="7">
        <v>16.5</v>
      </c>
      <c r="F7" s="7">
        <f t="shared" ref="F7:F14" si="0">SUM(C7:E7)</f>
        <v>43.5</v>
      </c>
      <c r="G7" s="7">
        <f t="shared" ref="G7:G14" si="1">AVERAGE(C7:E7)</f>
        <v>14.5</v>
      </c>
    </row>
    <row r="8" spans="2:7" ht="15.75" x14ac:dyDescent="0.25">
      <c r="B8" s="6" t="s">
        <v>22</v>
      </c>
      <c r="C8" s="7">
        <v>17.833333333333332</v>
      </c>
      <c r="D8" s="7">
        <v>16.666666666666668</v>
      </c>
      <c r="E8" s="7">
        <v>13</v>
      </c>
      <c r="F8" s="7">
        <f t="shared" si="0"/>
        <v>47.5</v>
      </c>
      <c r="G8" s="7">
        <f t="shared" si="1"/>
        <v>15.833333333333334</v>
      </c>
    </row>
    <row r="9" spans="2:7" ht="15.75" x14ac:dyDescent="0.25">
      <c r="B9" s="6" t="s">
        <v>8</v>
      </c>
      <c r="C9" s="7">
        <v>13</v>
      </c>
      <c r="D9" s="7">
        <v>16.333333333333332</v>
      </c>
      <c r="E9" s="7">
        <v>15.333333333333334</v>
      </c>
      <c r="F9" s="7">
        <f t="shared" si="0"/>
        <v>44.666666666666664</v>
      </c>
      <c r="G9" s="7">
        <f t="shared" si="1"/>
        <v>14.888888888888888</v>
      </c>
    </row>
    <row r="10" spans="2:7" ht="15.75" x14ac:dyDescent="0.25">
      <c r="B10" s="6" t="s">
        <v>9</v>
      </c>
      <c r="C10" s="7">
        <v>16.333333333333332</v>
      </c>
      <c r="D10" s="7">
        <v>13.166666666666666</v>
      </c>
      <c r="E10" s="7">
        <v>15</v>
      </c>
      <c r="F10" s="7">
        <f t="shared" si="0"/>
        <v>44.5</v>
      </c>
      <c r="G10" s="7">
        <f t="shared" si="1"/>
        <v>14.833333333333334</v>
      </c>
    </row>
    <row r="11" spans="2:7" ht="15.75" x14ac:dyDescent="0.25">
      <c r="B11" s="6" t="s">
        <v>10</v>
      </c>
      <c r="C11" s="7">
        <v>15</v>
      </c>
      <c r="D11" s="7">
        <v>14.666666666666666</v>
      </c>
      <c r="E11" s="7">
        <v>15.333333333333334</v>
      </c>
      <c r="F11" s="7">
        <f t="shared" si="0"/>
        <v>45</v>
      </c>
      <c r="G11" s="7">
        <f t="shared" si="1"/>
        <v>15</v>
      </c>
    </row>
    <row r="12" spans="2:7" ht="15.75" x14ac:dyDescent="0.25">
      <c r="B12" s="6" t="s">
        <v>11</v>
      </c>
      <c r="C12" s="7">
        <v>13.5</v>
      </c>
      <c r="D12" s="7">
        <v>14.5</v>
      </c>
      <c r="E12" s="7">
        <v>11.666666666666666</v>
      </c>
      <c r="F12" s="7">
        <f t="shared" si="0"/>
        <v>39.666666666666664</v>
      </c>
      <c r="G12" s="7">
        <f t="shared" si="1"/>
        <v>13.222222222222221</v>
      </c>
    </row>
    <row r="13" spans="2:7" ht="15.75" x14ac:dyDescent="0.25">
      <c r="B13" s="6" t="s">
        <v>12</v>
      </c>
      <c r="C13" s="7">
        <v>12</v>
      </c>
      <c r="D13" s="7">
        <v>13.5</v>
      </c>
      <c r="E13" s="7">
        <v>14.666666666666666</v>
      </c>
      <c r="F13" s="7">
        <f t="shared" si="0"/>
        <v>40.166666666666664</v>
      </c>
      <c r="G13" s="7">
        <f t="shared" si="1"/>
        <v>13.388888888888888</v>
      </c>
    </row>
    <row r="14" spans="2:7" ht="15.75" x14ac:dyDescent="0.25">
      <c r="B14" s="6" t="s">
        <v>13</v>
      </c>
      <c r="C14" s="7">
        <v>12</v>
      </c>
      <c r="D14" s="7">
        <v>15.75</v>
      </c>
      <c r="E14" s="7">
        <v>11.333333333333334</v>
      </c>
      <c r="F14" s="7">
        <f t="shared" si="0"/>
        <v>39.083333333333336</v>
      </c>
      <c r="G14" s="7">
        <f t="shared" si="1"/>
        <v>13.027777777777779</v>
      </c>
    </row>
    <row r="15" spans="2:7" x14ac:dyDescent="0.25">
      <c r="B15" s="40" t="s">
        <v>28</v>
      </c>
      <c r="C15" s="40"/>
      <c r="D15" s="40"/>
      <c r="E15" s="40"/>
      <c r="F15" s="7">
        <f>SUM(F6:F14)</f>
        <v>383.41666666666669</v>
      </c>
      <c r="G15" s="7">
        <f>SUM(G6:G14)</f>
        <v>127.80555555555554</v>
      </c>
    </row>
    <row r="17" spans="2:11" x14ac:dyDescent="0.25">
      <c r="C17" s="45" t="s">
        <v>29</v>
      </c>
      <c r="D17" s="45"/>
      <c r="E17" s="45"/>
      <c r="F17">
        <f>COUNTA(C5:E5)</f>
        <v>3</v>
      </c>
    </row>
    <row r="18" spans="2:11" x14ac:dyDescent="0.25">
      <c r="C18" s="45" t="s">
        <v>30</v>
      </c>
      <c r="D18" s="45"/>
      <c r="E18" s="45"/>
      <c r="F18">
        <f>COUNTA(B6:B14)</f>
        <v>9</v>
      </c>
    </row>
    <row r="19" spans="2:11" x14ac:dyDescent="0.25">
      <c r="C19" s="45" t="s">
        <v>31</v>
      </c>
      <c r="D19" s="45"/>
      <c r="E19" s="45"/>
      <c r="F19">
        <f>(F15^2)/(F18*3)</f>
        <v>5444.7533436213989</v>
      </c>
    </row>
    <row r="20" spans="2:11" x14ac:dyDescent="0.25">
      <c r="C20" s="45" t="s">
        <v>32</v>
      </c>
      <c r="D20" s="45"/>
      <c r="E20" s="45"/>
      <c r="F20">
        <f>F18-1</f>
        <v>8</v>
      </c>
    </row>
    <row r="21" spans="2:11" x14ac:dyDescent="0.25">
      <c r="C21" s="45" t="s">
        <v>33</v>
      </c>
      <c r="D21" s="45"/>
      <c r="E21" s="45"/>
      <c r="F21">
        <f>F18*(F17-1)</f>
        <v>18</v>
      </c>
    </row>
    <row r="22" spans="2:11" x14ac:dyDescent="0.25">
      <c r="C22" t="s">
        <v>34</v>
      </c>
      <c r="F22">
        <f>(F18*F17)-1</f>
        <v>26</v>
      </c>
    </row>
    <row r="23" spans="2:11" x14ac:dyDescent="0.25">
      <c r="C23" s="45" t="s">
        <v>35</v>
      </c>
      <c r="D23" s="45"/>
      <c r="E23" s="45"/>
      <c r="F23" s="8">
        <f>SUMSQ(C6:E14)-F19</f>
        <v>88.586934156380266</v>
      </c>
    </row>
    <row r="24" spans="2:11" x14ac:dyDescent="0.25">
      <c r="C24" t="s">
        <v>36</v>
      </c>
      <c r="F24">
        <f>SUMSQ(F6:F14)/F17-F19</f>
        <v>25.341563786008919</v>
      </c>
      <c r="J24" t="s">
        <v>41</v>
      </c>
      <c r="K24">
        <f>SQRT(F27/G15)*100</f>
        <v>16.58071488009811</v>
      </c>
    </row>
    <row r="25" spans="2:11" x14ac:dyDescent="0.25">
      <c r="C25" s="45" t="s">
        <v>37</v>
      </c>
      <c r="D25" s="45"/>
      <c r="E25" s="45"/>
      <c r="F25" s="8">
        <f>F23-F24</f>
        <v>63.245370370371347</v>
      </c>
    </row>
    <row r="26" spans="2:11" x14ac:dyDescent="0.25">
      <c r="C26" s="45" t="s">
        <v>38</v>
      </c>
      <c r="D26" s="45"/>
      <c r="E26" s="45"/>
      <c r="F26">
        <f>F24/(F18-1)</f>
        <v>3.1676954732511149</v>
      </c>
    </row>
    <row r="27" spans="2:11" x14ac:dyDescent="0.25">
      <c r="C27" s="45" t="s">
        <v>39</v>
      </c>
      <c r="D27" s="45"/>
      <c r="E27" s="45"/>
      <c r="F27">
        <f>F25/F21</f>
        <v>3.5136316872428526</v>
      </c>
    </row>
    <row r="28" spans="2:11" x14ac:dyDescent="0.25">
      <c r="C28" t="s">
        <v>40</v>
      </c>
      <c r="F28">
        <f xml:space="preserve"> F26/F27</f>
        <v>0.9015445428592449</v>
      </c>
    </row>
    <row r="30" spans="2:11" x14ac:dyDescent="0.25">
      <c r="B30" t="s">
        <v>42</v>
      </c>
    </row>
    <row r="32" spans="2:11" x14ac:dyDescent="0.25">
      <c r="B32" s="46" t="s">
        <v>43</v>
      </c>
      <c r="C32" s="46" t="s">
        <v>44</v>
      </c>
      <c r="D32" s="46" t="s">
        <v>45</v>
      </c>
      <c r="E32" s="46" t="s">
        <v>46</v>
      </c>
      <c r="F32" s="46" t="s">
        <v>47</v>
      </c>
      <c r="G32" s="40" t="s">
        <v>50</v>
      </c>
      <c r="H32" s="40"/>
      <c r="I32" s="10"/>
    </row>
    <row r="33" spans="2:9" x14ac:dyDescent="0.25">
      <c r="B33" s="47"/>
      <c r="C33" s="47"/>
      <c r="D33" s="47"/>
      <c r="E33" s="47"/>
      <c r="F33" s="47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25.341563786008919</v>
      </c>
      <c r="E34" s="4">
        <f>F26</f>
        <v>3.1676954732511149</v>
      </c>
      <c r="F34" s="4">
        <f>F28</f>
        <v>0.9015445428592449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48</v>
      </c>
      <c r="C35" s="4">
        <v>18</v>
      </c>
      <c r="D35" s="9">
        <f>F25</f>
        <v>63.245370370371347</v>
      </c>
      <c r="E35" s="4">
        <f>F27</f>
        <v>3.5136316872428526</v>
      </c>
      <c r="F35" s="4"/>
      <c r="G35" s="3" t="str">
        <f>IF(F34&lt;G34,"tn",IF(F34&lt;H34,"*",IF(F34&gt;H34,"**")))</f>
        <v>tn</v>
      </c>
      <c r="H35" s="3"/>
    </row>
    <row r="36" spans="2:9" x14ac:dyDescent="0.25">
      <c r="B36" s="4" t="s">
        <v>49</v>
      </c>
      <c r="C36" s="4">
        <v>26</v>
      </c>
      <c r="D36" s="9">
        <f>F23</f>
        <v>88.586934156380266</v>
      </c>
      <c r="E36" s="4"/>
      <c r="F36" s="4"/>
      <c r="G36" s="3"/>
      <c r="H36" s="3"/>
    </row>
    <row r="39" spans="2:9" x14ac:dyDescent="0.25">
      <c r="F39" t="s">
        <v>53</v>
      </c>
      <c r="G39" t="s">
        <v>54</v>
      </c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6"/>
  <sheetViews>
    <sheetView topLeftCell="A23" workbookViewId="0">
      <selection activeCell="K9" sqref="K9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41" t="s">
        <v>5</v>
      </c>
      <c r="C4" s="40" t="s">
        <v>2</v>
      </c>
      <c r="D4" s="40"/>
      <c r="E4" s="40"/>
      <c r="F4" s="41" t="s">
        <v>26</v>
      </c>
      <c r="G4" s="41" t="s">
        <v>27</v>
      </c>
    </row>
    <row r="5" spans="2:7" x14ac:dyDescent="0.25">
      <c r="B5" s="41"/>
      <c r="C5" s="3" t="s">
        <v>3</v>
      </c>
      <c r="D5" s="3" t="s">
        <v>14</v>
      </c>
      <c r="E5" s="3" t="s">
        <v>15</v>
      </c>
      <c r="F5" s="41"/>
      <c r="G5" s="41"/>
    </row>
    <row r="6" spans="2:7" ht="15.75" x14ac:dyDescent="0.25">
      <c r="B6" s="6" t="s">
        <v>6</v>
      </c>
      <c r="C6" s="7">
        <v>17.833333333333332</v>
      </c>
      <c r="D6" s="7">
        <v>21.833333333333332</v>
      </c>
      <c r="E6" s="7">
        <v>23.666666666666668</v>
      </c>
      <c r="F6" s="7">
        <f>SUM(C6:E6)</f>
        <v>63.333333333333329</v>
      </c>
      <c r="G6" s="13">
        <f>AVERAGE(C6:E6)</f>
        <v>21.111111111111111</v>
      </c>
    </row>
    <row r="7" spans="2:7" ht="15.75" x14ac:dyDescent="0.25">
      <c r="B7" s="6" t="s">
        <v>7</v>
      </c>
      <c r="C7" s="7">
        <v>23.5</v>
      </c>
      <c r="D7" s="7">
        <v>26.166666666666668</v>
      </c>
      <c r="E7" s="7">
        <v>27.666666666666668</v>
      </c>
      <c r="F7" s="7">
        <f t="shared" ref="F7:F14" si="0">SUM(C7:E7)</f>
        <v>77.333333333333343</v>
      </c>
      <c r="G7" s="13">
        <f t="shared" ref="G7:G14" si="1">AVERAGE(C7:E7)</f>
        <v>25.777777777777782</v>
      </c>
    </row>
    <row r="8" spans="2:7" ht="15.75" x14ac:dyDescent="0.25">
      <c r="B8" s="6" t="s">
        <v>22</v>
      </c>
      <c r="C8" s="7">
        <v>33.333333333333336</v>
      </c>
      <c r="D8" s="7">
        <v>32.166666666666664</v>
      </c>
      <c r="E8" s="7">
        <v>24.333333333333332</v>
      </c>
      <c r="F8" s="7">
        <f t="shared" si="0"/>
        <v>89.833333333333329</v>
      </c>
      <c r="G8" s="13">
        <f t="shared" si="1"/>
        <v>29.944444444444443</v>
      </c>
    </row>
    <row r="9" spans="2:7" ht="15.75" x14ac:dyDescent="0.25">
      <c r="B9" s="6" t="s">
        <v>8</v>
      </c>
      <c r="C9" s="7">
        <v>24.166666666666668</v>
      </c>
      <c r="D9" s="7">
        <v>27.833333333333332</v>
      </c>
      <c r="E9" s="7">
        <v>25.333333333333332</v>
      </c>
      <c r="F9" s="7">
        <f t="shared" si="0"/>
        <v>77.333333333333329</v>
      </c>
      <c r="G9" s="13">
        <f t="shared" si="1"/>
        <v>25.777777777777775</v>
      </c>
    </row>
    <row r="10" spans="2:7" ht="15.75" x14ac:dyDescent="0.25">
      <c r="B10" s="6" t="s">
        <v>9</v>
      </c>
      <c r="C10" s="7">
        <v>29</v>
      </c>
      <c r="D10" s="7">
        <v>25.5</v>
      </c>
      <c r="E10" s="7">
        <v>25.333333333333332</v>
      </c>
      <c r="F10" s="7">
        <f t="shared" si="0"/>
        <v>79.833333333333329</v>
      </c>
      <c r="G10" s="13">
        <f t="shared" si="1"/>
        <v>26.611111111111111</v>
      </c>
    </row>
    <row r="11" spans="2:7" ht="15.75" x14ac:dyDescent="0.25">
      <c r="B11" s="6" t="s">
        <v>10</v>
      </c>
      <c r="C11" s="7">
        <v>31.333333333333332</v>
      </c>
      <c r="D11" s="7">
        <v>27.666666666666668</v>
      </c>
      <c r="E11" s="7">
        <v>29.333333333333332</v>
      </c>
      <c r="F11" s="7">
        <f t="shared" si="0"/>
        <v>88.333333333333329</v>
      </c>
      <c r="G11" s="13">
        <f t="shared" si="1"/>
        <v>29.444444444444443</v>
      </c>
    </row>
    <row r="12" spans="2:7" ht="15.75" x14ac:dyDescent="0.25">
      <c r="B12" s="6" t="s">
        <v>11</v>
      </c>
      <c r="C12" s="7">
        <v>21.833333333333332</v>
      </c>
      <c r="D12" s="7">
        <v>23.5</v>
      </c>
      <c r="E12" s="7">
        <v>20.666666666666668</v>
      </c>
      <c r="F12" s="7">
        <f t="shared" si="0"/>
        <v>66</v>
      </c>
      <c r="G12" s="13">
        <f t="shared" si="1"/>
        <v>22</v>
      </c>
    </row>
    <row r="13" spans="2:7" ht="15.75" x14ac:dyDescent="0.25">
      <c r="B13" s="6" t="s">
        <v>12</v>
      </c>
      <c r="C13" s="7">
        <v>22</v>
      </c>
      <c r="D13" s="7">
        <v>26</v>
      </c>
      <c r="E13" s="7">
        <v>26</v>
      </c>
      <c r="F13" s="7">
        <f t="shared" si="0"/>
        <v>74</v>
      </c>
      <c r="G13" s="7">
        <f t="shared" si="1"/>
        <v>24.666666666666668</v>
      </c>
    </row>
    <row r="14" spans="2:7" ht="15.75" x14ac:dyDescent="0.25">
      <c r="B14" s="6" t="s">
        <v>13</v>
      </c>
      <c r="C14" s="7">
        <v>25.666666666666668</v>
      </c>
      <c r="D14" s="7">
        <v>25.333333333333332</v>
      </c>
      <c r="E14" s="7">
        <v>24.333333333333332</v>
      </c>
      <c r="F14" s="7">
        <f t="shared" si="0"/>
        <v>75.333333333333329</v>
      </c>
      <c r="G14" s="7">
        <f t="shared" si="1"/>
        <v>25.111111111111111</v>
      </c>
    </row>
    <row r="15" spans="2:7" x14ac:dyDescent="0.25">
      <c r="B15" s="40" t="s">
        <v>28</v>
      </c>
      <c r="C15" s="40"/>
      <c r="D15" s="40"/>
      <c r="E15" s="40"/>
      <c r="F15" s="7">
        <f>SUM(F6:F14)</f>
        <v>691.33333333333337</v>
      </c>
      <c r="G15" s="7">
        <f>SUM(G6:G14)</f>
        <v>230.44444444444446</v>
      </c>
    </row>
    <row r="17" spans="2:11" x14ac:dyDescent="0.25">
      <c r="C17" s="45" t="s">
        <v>29</v>
      </c>
      <c r="D17" s="45"/>
      <c r="E17" s="45"/>
      <c r="F17">
        <f>COUNTA(C5:E5)</f>
        <v>3</v>
      </c>
    </row>
    <row r="18" spans="2:11" x14ac:dyDescent="0.25">
      <c r="C18" s="45" t="s">
        <v>30</v>
      </c>
      <c r="D18" s="45"/>
      <c r="E18" s="45"/>
      <c r="F18">
        <f>COUNTA(B6:B14)</f>
        <v>9</v>
      </c>
    </row>
    <row r="19" spans="2:11" x14ac:dyDescent="0.25">
      <c r="C19" s="45" t="s">
        <v>31</v>
      </c>
      <c r="D19" s="45"/>
      <c r="E19" s="45"/>
      <c r="F19">
        <f>(F15^2)/(F18*3)</f>
        <v>17701.547325102882</v>
      </c>
    </row>
    <row r="20" spans="2:11" x14ac:dyDescent="0.25">
      <c r="C20" s="45" t="s">
        <v>32</v>
      </c>
      <c r="D20" s="45"/>
      <c r="E20" s="45"/>
      <c r="F20">
        <f>F18-1</f>
        <v>8</v>
      </c>
    </row>
    <row r="21" spans="2:11" x14ac:dyDescent="0.25">
      <c r="C21" s="45" t="s">
        <v>33</v>
      </c>
      <c r="D21" s="45"/>
      <c r="E21" s="45"/>
      <c r="F21">
        <f>F18*(F17-1)</f>
        <v>18</v>
      </c>
    </row>
    <row r="22" spans="2:11" x14ac:dyDescent="0.25">
      <c r="C22" t="s">
        <v>34</v>
      </c>
      <c r="F22">
        <f>(F18*F17)-1</f>
        <v>26</v>
      </c>
    </row>
    <row r="23" spans="2:11" x14ac:dyDescent="0.25">
      <c r="C23" s="45" t="s">
        <v>35</v>
      </c>
      <c r="D23" s="45"/>
      <c r="E23" s="45"/>
      <c r="F23" s="8">
        <f>SUMSQ(C6:E14)-F19</f>
        <v>319.5082304526768</v>
      </c>
    </row>
    <row r="24" spans="2:11" x14ac:dyDescent="0.25">
      <c r="C24" t="s">
        <v>36</v>
      </c>
      <c r="F24">
        <f>SUMSQ(F6:F14)/F17-F19</f>
        <v>206.87860082304542</v>
      </c>
      <c r="J24" t="s">
        <v>41</v>
      </c>
      <c r="K24">
        <f>SQRT(F27/G15)*100</f>
        <v>16.47809317110217</v>
      </c>
    </row>
    <row r="25" spans="2:11" x14ac:dyDescent="0.25">
      <c r="C25" s="45" t="s">
        <v>37</v>
      </c>
      <c r="D25" s="45"/>
      <c r="E25" s="45"/>
      <c r="F25" s="8">
        <f>F23-F24</f>
        <v>112.62962962963138</v>
      </c>
    </row>
    <row r="26" spans="2:11" x14ac:dyDescent="0.25">
      <c r="C26" s="45" t="s">
        <v>38</v>
      </c>
      <c r="D26" s="45"/>
      <c r="E26" s="45"/>
      <c r="F26">
        <f>F24/(F18-1)</f>
        <v>25.859825102880677</v>
      </c>
    </row>
    <row r="27" spans="2:11" x14ac:dyDescent="0.25">
      <c r="C27" s="45" t="s">
        <v>39</v>
      </c>
      <c r="D27" s="45"/>
      <c r="E27" s="45"/>
      <c r="F27">
        <f>F25/F21</f>
        <v>6.2572016460906319</v>
      </c>
    </row>
    <row r="28" spans="2:11" x14ac:dyDescent="0.25">
      <c r="C28" t="s">
        <v>40</v>
      </c>
      <c r="F28">
        <f xml:space="preserve"> F26/F27</f>
        <v>4.1328099309437079</v>
      </c>
    </row>
    <row r="30" spans="2:11" x14ac:dyDescent="0.25">
      <c r="B30" t="s">
        <v>42</v>
      </c>
    </row>
    <row r="32" spans="2:11" x14ac:dyDescent="0.25">
      <c r="B32" s="46" t="s">
        <v>43</v>
      </c>
      <c r="C32" s="46" t="s">
        <v>44</v>
      </c>
      <c r="D32" s="46" t="s">
        <v>45</v>
      </c>
      <c r="E32" s="46" t="s">
        <v>46</v>
      </c>
      <c r="F32" s="46" t="s">
        <v>47</v>
      </c>
      <c r="G32" s="40" t="s">
        <v>50</v>
      </c>
      <c r="H32" s="40"/>
      <c r="I32" s="10"/>
    </row>
    <row r="33" spans="2:9" x14ac:dyDescent="0.25">
      <c r="B33" s="47"/>
      <c r="C33" s="47"/>
      <c r="D33" s="47"/>
      <c r="E33" s="47"/>
      <c r="F33" s="47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206.87860082304542</v>
      </c>
      <c r="E34" s="4">
        <f>F26</f>
        <v>25.859825102880677</v>
      </c>
      <c r="F34" s="4">
        <f>F28</f>
        <v>4.1328099309437079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48</v>
      </c>
      <c r="C35" s="4">
        <v>18</v>
      </c>
      <c r="D35" s="9">
        <f>F25</f>
        <v>112.62962962963138</v>
      </c>
      <c r="E35" s="4">
        <f>F27</f>
        <v>6.2572016460906319</v>
      </c>
      <c r="F35" s="4"/>
      <c r="G35" s="3" t="str">
        <f>IF(F34&lt;G34,"tn",IF(F34&lt;H34,"*",IF(F34&gt;H34,"**")))</f>
        <v>**</v>
      </c>
      <c r="H35" s="3"/>
    </row>
    <row r="36" spans="2:9" x14ac:dyDescent="0.25">
      <c r="B36" s="4" t="s">
        <v>49</v>
      </c>
      <c r="C36" s="4">
        <v>26</v>
      </c>
      <c r="D36" s="9">
        <f>F23</f>
        <v>319.5082304526768</v>
      </c>
      <c r="E36" s="4"/>
      <c r="F36" s="4"/>
      <c r="G36" s="3"/>
      <c r="H36" s="3"/>
    </row>
  </sheetData>
  <mergeCells count="20">
    <mergeCell ref="F32:F33"/>
    <mergeCell ref="G32:H32"/>
    <mergeCell ref="C26:E26"/>
    <mergeCell ref="C27:E27"/>
    <mergeCell ref="B32:B33"/>
    <mergeCell ref="C32:C33"/>
    <mergeCell ref="D32:D33"/>
    <mergeCell ref="E32:E33"/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8"/>
  <sheetViews>
    <sheetView workbookViewId="0">
      <selection activeCell="G12" sqref="G12:G14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41" t="s">
        <v>5</v>
      </c>
      <c r="C4" s="40" t="s">
        <v>2</v>
      </c>
      <c r="D4" s="40"/>
      <c r="E4" s="40"/>
      <c r="F4" s="41" t="s">
        <v>26</v>
      </c>
      <c r="G4" s="41" t="s">
        <v>27</v>
      </c>
    </row>
    <row r="5" spans="2:7" x14ac:dyDescent="0.25">
      <c r="B5" s="41"/>
      <c r="C5" s="3" t="s">
        <v>3</v>
      </c>
      <c r="D5" s="3" t="s">
        <v>14</v>
      </c>
      <c r="E5" s="3" t="s">
        <v>15</v>
      </c>
      <c r="F5" s="41"/>
      <c r="G5" s="41"/>
    </row>
    <row r="6" spans="2:7" ht="15.75" x14ac:dyDescent="0.25">
      <c r="B6" s="6" t="s">
        <v>6</v>
      </c>
      <c r="C6" s="7">
        <v>39.333333333333336</v>
      </c>
      <c r="D6" s="7">
        <v>43</v>
      </c>
      <c r="E6" s="7">
        <v>52.333333333333336</v>
      </c>
      <c r="F6" s="7">
        <f>SUM(C6:E6)</f>
        <v>134.66666666666669</v>
      </c>
      <c r="G6" s="13">
        <f>AVERAGE(C6:E6)</f>
        <v>44.888888888888893</v>
      </c>
    </row>
    <row r="7" spans="2:7" ht="15.75" x14ac:dyDescent="0.25">
      <c r="B7" s="6" t="s">
        <v>7</v>
      </c>
      <c r="C7" s="7">
        <v>52</v>
      </c>
      <c r="D7" s="7">
        <v>52.333333333333336</v>
      </c>
      <c r="E7" s="7">
        <v>56.666666666666664</v>
      </c>
      <c r="F7" s="7">
        <f t="shared" ref="F7:F14" si="0">SUM(C7:E7)</f>
        <v>161</v>
      </c>
      <c r="G7" s="7">
        <f t="shared" ref="G7:G14" si="1">AVERAGE(C7:E7)</f>
        <v>53.666666666666664</v>
      </c>
    </row>
    <row r="8" spans="2:7" ht="15.75" x14ac:dyDescent="0.25">
      <c r="B8" s="6" t="s">
        <v>22</v>
      </c>
      <c r="C8" s="7">
        <v>65</v>
      </c>
      <c r="D8" s="7">
        <v>63.333333333333336</v>
      </c>
      <c r="E8" s="7">
        <v>49.333333333333336</v>
      </c>
      <c r="F8" s="7">
        <f t="shared" si="0"/>
        <v>177.66666666666669</v>
      </c>
      <c r="G8" s="11">
        <f t="shared" si="1"/>
        <v>59.222222222222229</v>
      </c>
    </row>
    <row r="9" spans="2:7" ht="15.75" x14ac:dyDescent="0.25">
      <c r="B9" s="6" t="s">
        <v>8</v>
      </c>
      <c r="C9" s="7">
        <v>49.666666666666664</v>
      </c>
      <c r="D9" s="7">
        <v>51.666666666666664</v>
      </c>
      <c r="E9" s="7">
        <v>45</v>
      </c>
      <c r="F9" s="7">
        <f t="shared" si="0"/>
        <v>146.33333333333331</v>
      </c>
      <c r="G9" s="7">
        <f t="shared" si="1"/>
        <v>48.777777777777771</v>
      </c>
    </row>
    <row r="10" spans="2:7" ht="15.75" x14ac:dyDescent="0.25">
      <c r="B10" s="6" t="s">
        <v>9</v>
      </c>
      <c r="C10" s="7">
        <v>58.666666666666664</v>
      </c>
      <c r="D10" s="7">
        <v>55.666666666666664</v>
      </c>
      <c r="E10" s="7">
        <v>52</v>
      </c>
      <c r="F10" s="7">
        <f t="shared" si="0"/>
        <v>166.33333333333331</v>
      </c>
      <c r="G10" s="7">
        <f t="shared" si="1"/>
        <v>55.444444444444436</v>
      </c>
    </row>
    <row r="11" spans="2:7" ht="15.75" x14ac:dyDescent="0.25">
      <c r="B11" s="6" t="s">
        <v>10</v>
      </c>
      <c r="C11" s="7">
        <v>61</v>
      </c>
      <c r="D11" s="7">
        <v>57.333333333333336</v>
      </c>
      <c r="E11" s="7">
        <v>59.333333333333336</v>
      </c>
      <c r="F11" s="7">
        <f t="shared" si="0"/>
        <v>177.66666666666669</v>
      </c>
      <c r="G11" s="11">
        <f t="shared" si="1"/>
        <v>59.222222222222229</v>
      </c>
    </row>
    <row r="12" spans="2:7" ht="15.75" x14ac:dyDescent="0.25">
      <c r="B12" s="6" t="s">
        <v>11</v>
      </c>
      <c r="C12" s="7">
        <v>44.666666666666664</v>
      </c>
      <c r="D12" s="7">
        <v>45</v>
      </c>
      <c r="E12" s="7">
        <v>41.666666666666664</v>
      </c>
      <c r="F12" s="7">
        <f t="shared" si="0"/>
        <v>131.33333333333331</v>
      </c>
      <c r="G12" s="12">
        <f t="shared" si="1"/>
        <v>43.777777777777771</v>
      </c>
    </row>
    <row r="13" spans="2:7" ht="15.75" x14ac:dyDescent="0.25">
      <c r="B13" s="6" t="s">
        <v>12</v>
      </c>
      <c r="C13" s="7">
        <v>45</v>
      </c>
      <c r="D13" s="7">
        <v>49</v>
      </c>
      <c r="E13" s="7">
        <v>50.333333333333336</v>
      </c>
      <c r="F13" s="7">
        <f t="shared" si="0"/>
        <v>144.33333333333334</v>
      </c>
      <c r="G13" s="7">
        <f t="shared" si="1"/>
        <v>48.111111111111114</v>
      </c>
    </row>
    <row r="14" spans="2:7" ht="15.75" x14ac:dyDescent="0.25">
      <c r="B14" s="6" t="s">
        <v>13</v>
      </c>
      <c r="C14" s="7">
        <v>52.666666666666664</v>
      </c>
      <c r="D14" s="7">
        <v>54.666666666666664</v>
      </c>
      <c r="E14" s="7">
        <v>51.666666666666664</v>
      </c>
      <c r="F14" s="7">
        <f t="shared" si="0"/>
        <v>159</v>
      </c>
      <c r="G14" s="7">
        <f t="shared" si="1"/>
        <v>53</v>
      </c>
    </row>
    <row r="15" spans="2:7" x14ac:dyDescent="0.25">
      <c r="B15" s="40" t="s">
        <v>28</v>
      </c>
      <c r="C15" s="40"/>
      <c r="D15" s="40"/>
      <c r="E15" s="40"/>
      <c r="F15" s="7">
        <f>SUM(F6:F14)</f>
        <v>1398.3333333333333</v>
      </c>
      <c r="G15" s="7">
        <f>SUM(G6:G14)</f>
        <v>466.11111111111109</v>
      </c>
    </row>
    <row r="17" spans="2:11" x14ac:dyDescent="0.25">
      <c r="C17" s="45" t="s">
        <v>29</v>
      </c>
      <c r="D17" s="45"/>
      <c r="E17" s="45"/>
      <c r="F17">
        <f>COUNTA(C5:E5)</f>
        <v>3</v>
      </c>
    </row>
    <row r="18" spans="2:11" x14ac:dyDescent="0.25">
      <c r="C18" s="45" t="s">
        <v>30</v>
      </c>
      <c r="D18" s="45"/>
      <c r="E18" s="45"/>
      <c r="F18">
        <f>COUNTA(B6:B14)</f>
        <v>9</v>
      </c>
    </row>
    <row r="19" spans="2:11" x14ac:dyDescent="0.25">
      <c r="C19" s="45" t="s">
        <v>31</v>
      </c>
      <c r="D19" s="45"/>
      <c r="E19" s="45"/>
      <c r="F19">
        <f>(F15^2)/(F18*3)</f>
        <v>72419.855967078183</v>
      </c>
    </row>
    <row r="20" spans="2:11" x14ac:dyDescent="0.25">
      <c r="C20" s="45" t="s">
        <v>32</v>
      </c>
      <c r="D20" s="45"/>
      <c r="E20" s="45"/>
      <c r="F20">
        <f>F18-1</f>
        <v>8</v>
      </c>
    </row>
    <row r="21" spans="2:11" x14ac:dyDescent="0.25">
      <c r="C21" s="45" t="s">
        <v>33</v>
      </c>
      <c r="D21" s="45"/>
      <c r="E21" s="45"/>
      <c r="F21">
        <f>F18*(F17-1)</f>
        <v>18</v>
      </c>
    </row>
    <row r="22" spans="2:11" x14ac:dyDescent="0.25">
      <c r="C22" t="s">
        <v>34</v>
      </c>
      <c r="F22">
        <f>(F18*F17)-1</f>
        <v>26</v>
      </c>
    </row>
    <row r="23" spans="2:11" x14ac:dyDescent="0.25">
      <c r="C23" s="45" t="s">
        <v>35</v>
      </c>
      <c r="D23" s="45"/>
      <c r="E23" s="45"/>
      <c r="F23" s="8">
        <f>SUMSQ(C6:E14)-F19</f>
        <v>1120.4773662551452</v>
      </c>
    </row>
    <row r="24" spans="2:11" x14ac:dyDescent="0.25">
      <c r="C24" t="s">
        <v>36</v>
      </c>
      <c r="F24">
        <f>SUMSQ(F6:F14)/F17-F19</f>
        <v>789.73662551441521</v>
      </c>
      <c r="J24" t="s">
        <v>41</v>
      </c>
      <c r="K24">
        <f>SQRT(F27/G15)*100</f>
        <v>19.854678860030909</v>
      </c>
    </row>
    <row r="25" spans="2:11" x14ac:dyDescent="0.25">
      <c r="C25" s="45" t="s">
        <v>37</v>
      </c>
      <c r="D25" s="45"/>
      <c r="E25" s="45"/>
      <c r="F25" s="8">
        <f>F23-F24</f>
        <v>330.74074074072996</v>
      </c>
    </row>
    <row r="26" spans="2:11" x14ac:dyDescent="0.25">
      <c r="C26" s="45" t="s">
        <v>38</v>
      </c>
      <c r="D26" s="45"/>
      <c r="E26" s="45"/>
      <c r="F26">
        <f>F24/(F18-1)</f>
        <v>98.717078189301901</v>
      </c>
    </row>
    <row r="27" spans="2:11" x14ac:dyDescent="0.25">
      <c r="C27" s="45" t="s">
        <v>39</v>
      </c>
      <c r="D27" s="45"/>
      <c r="E27" s="45"/>
      <c r="F27">
        <f>F25/F21</f>
        <v>18.37448559670722</v>
      </c>
    </row>
    <row r="28" spans="2:11" x14ac:dyDescent="0.25">
      <c r="C28" t="s">
        <v>40</v>
      </c>
      <c r="F28">
        <f xml:space="preserve"> F26/F27</f>
        <v>5.3725083986564712</v>
      </c>
    </row>
    <row r="30" spans="2:11" x14ac:dyDescent="0.25">
      <c r="B30" t="s">
        <v>42</v>
      </c>
    </row>
    <row r="32" spans="2:11" x14ac:dyDescent="0.25">
      <c r="B32" s="46" t="s">
        <v>43</v>
      </c>
      <c r="C32" s="46" t="s">
        <v>44</v>
      </c>
      <c r="D32" s="46" t="s">
        <v>45</v>
      </c>
      <c r="E32" s="46" t="s">
        <v>46</v>
      </c>
      <c r="F32" s="46" t="s">
        <v>47</v>
      </c>
      <c r="G32" s="40" t="s">
        <v>50</v>
      </c>
      <c r="H32" s="40"/>
      <c r="I32" s="10"/>
    </row>
    <row r="33" spans="2:9" x14ac:dyDescent="0.25">
      <c r="B33" s="47"/>
      <c r="C33" s="47"/>
      <c r="D33" s="47"/>
      <c r="E33" s="47"/>
      <c r="F33" s="47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789.73662551441521</v>
      </c>
      <c r="E34" s="4">
        <f>F26</f>
        <v>98.717078189301901</v>
      </c>
      <c r="F34" s="4">
        <f>F28</f>
        <v>5.3725083986564712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48</v>
      </c>
      <c r="C35" s="4">
        <v>18</v>
      </c>
      <c r="D35" s="9">
        <f>F25</f>
        <v>330.74074074072996</v>
      </c>
      <c r="E35" s="4">
        <f>F27</f>
        <v>18.37448559670722</v>
      </c>
      <c r="F35" s="4"/>
      <c r="G35" s="3" t="str">
        <f>IF(F34&lt;G34,"tn",IF(F34&lt;H34,"*",IF(F34&gt;H34,"**")))</f>
        <v>**</v>
      </c>
      <c r="H35" s="3"/>
    </row>
    <row r="36" spans="2:9" x14ac:dyDescent="0.25">
      <c r="B36" s="4" t="s">
        <v>49</v>
      </c>
      <c r="C36" s="4">
        <v>26</v>
      </c>
      <c r="D36" s="9">
        <f>F23</f>
        <v>1120.4773662551452</v>
      </c>
      <c r="E36" s="4"/>
      <c r="F36" s="4"/>
      <c r="G36" s="3"/>
      <c r="H36" s="3"/>
    </row>
    <row r="38" spans="2:9" x14ac:dyDescent="0.25">
      <c r="E38" t="s">
        <v>51</v>
      </c>
      <c r="F38" t="s">
        <v>52</v>
      </c>
    </row>
  </sheetData>
  <mergeCells count="20">
    <mergeCell ref="B32:B33"/>
    <mergeCell ref="C32:C33"/>
    <mergeCell ref="D32:D33"/>
    <mergeCell ref="E32:E33"/>
    <mergeCell ref="F32:F33"/>
    <mergeCell ref="G32:H32"/>
    <mergeCell ref="C4:E4"/>
    <mergeCell ref="B4:B5"/>
    <mergeCell ref="F4:F5"/>
    <mergeCell ref="G4:G5"/>
    <mergeCell ref="B15:E15"/>
    <mergeCell ref="C20:E20"/>
    <mergeCell ref="C19:E19"/>
    <mergeCell ref="C18:E18"/>
    <mergeCell ref="C17:E17"/>
    <mergeCell ref="C21:E21"/>
    <mergeCell ref="C23:E23"/>
    <mergeCell ref="C25:E25"/>
    <mergeCell ref="C26:E26"/>
    <mergeCell ref="C27:E27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20" sqref="G20"/>
    </sheetView>
  </sheetViews>
  <sheetFormatPr defaultRowHeight="15" x14ac:dyDescent="0.25"/>
  <sheetData>
    <row r="1" spans="1:4" x14ac:dyDescent="0.25">
      <c r="A1" s="14" t="s">
        <v>55</v>
      </c>
      <c r="B1" s="14" t="s">
        <v>56</v>
      </c>
      <c r="C1" s="14">
        <v>1</v>
      </c>
      <c r="D1" s="35">
        <v>17.833333333333332</v>
      </c>
    </row>
    <row r="2" spans="1:4" x14ac:dyDescent="0.25">
      <c r="A2" s="14" t="s">
        <v>55</v>
      </c>
      <c r="B2" s="14" t="s">
        <v>56</v>
      </c>
      <c r="C2" s="14">
        <v>2</v>
      </c>
      <c r="D2" s="35">
        <v>21.833333333333332</v>
      </c>
    </row>
    <row r="3" spans="1:4" x14ac:dyDescent="0.25">
      <c r="A3" s="14" t="s">
        <v>55</v>
      </c>
      <c r="B3" s="14" t="s">
        <v>56</v>
      </c>
      <c r="C3" s="14">
        <v>3</v>
      </c>
      <c r="D3" s="35">
        <v>23.666666666666668</v>
      </c>
    </row>
    <row r="4" spans="1:4" x14ac:dyDescent="0.25">
      <c r="A4" s="14" t="s">
        <v>55</v>
      </c>
      <c r="B4" s="14" t="s">
        <v>57</v>
      </c>
      <c r="C4" s="14">
        <v>1</v>
      </c>
      <c r="D4" s="35">
        <v>23.5</v>
      </c>
    </row>
    <row r="5" spans="1:4" x14ac:dyDescent="0.25">
      <c r="A5" s="14" t="s">
        <v>55</v>
      </c>
      <c r="B5" s="14" t="s">
        <v>57</v>
      </c>
      <c r="C5" s="14">
        <v>2</v>
      </c>
      <c r="D5" s="35">
        <v>26.166666666666668</v>
      </c>
    </row>
    <row r="6" spans="1:4" x14ac:dyDescent="0.25">
      <c r="A6" s="14" t="s">
        <v>55</v>
      </c>
      <c r="B6" s="14" t="s">
        <v>57</v>
      </c>
      <c r="C6" s="14">
        <v>3</v>
      </c>
      <c r="D6" s="35">
        <v>27.666666666666668</v>
      </c>
    </row>
    <row r="7" spans="1:4" x14ac:dyDescent="0.25">
      <c r="A7" s="14" t="s">
        <v>55</v>
      </c>
      <c r="B7" s="14" t="s">
        <v>58</v>
      </c>
      <c r="C7" s="14">
        <v>1</v>
      </c>
      <c r="D7" s="35">
        <v>33.333333333333336</v>
      </c>
    </row>
    <row r="8" spans="1:4" x14ac:dyDescent="0.25">
      <c r="A8" s="14" t="s">
        <v>55</v>
      </c>
      <c r="B8" s="14" t="s">
        <v>58</v>
      </c>
      <c r="C8" s="14">
        <v>2</v>
      </c>
      <c r="D8" s="35">
        <v>32.166666666666664</v>
      </c>
    </row>
    <row r="9" spans="1:4" x14ac:dyDescent="0.25">
      <c r="A9" s="14" t="s">
        <v>55</v>
      </c>
      <c r="B9" s="14" t="s">
        <v>58</v>
      </c>
      <c r="C9" s="14">
        <v>3</v>
      </c>
      <c r="D9" s="35">
        <v>24.333333333333332</v>
      </c>
    </row>
    <row r="10" spans="1:4" x14ac:dyDescent="0.25">
      <c r="A10" s="14" t="s">
        <v>59</v>
      </c>
      <c r="B10" s="14" t="s">
        <v>56</v>
      </c>
      <c r="C10" s="14">
        <v>1</v>
      </c>
      <c r="D10" s="35">
        <v>24.166666666666668</v>
      </c>
    </row>
    <row r="11" spans="1:4" x14ac:dyDescent="0.25">
      <c r="A11" s="14" t="s">
        <v>59</v>
      </c>
      <c r="B11" s="14" t="s">
        <v>56</v>
      </c>
      <c r="C11" s="14">
        <v>2</v>
      </c>
      <c r="D11" s="35">
        <v>27.833333333333332</v>
      </c>
    </row>
    <row r="12" spans="1:4" x14ac:dyDescent="0.25">
      <c r="A12" s="14" t="s">
        <v>59</v>
      </c>
      <c r="B12" s="14" t="s">
        <v>56</v>
      </c>
      <c r="C12" s="14">
        <v>3</v>
      </c>
      <c r="D12" s="35">
        <v>25.333333333333332</v>
      </c>
    </row>
    <row r="13" spans="1:4" x14ac:dyDescent="0.25">
      <c r="A13" s="14" t="s">
        <v>59</v>
      </c>
      <c r="B13" s="14" t="s">
        <v>57</v>
      </c>
      <c r="C13" s="14">
        <v>1</v>
      </c>
      <c r="D13" s="35">
        <v>29</v>
      </c>
    </row>
    <row r="14" spans="1:4" x14ac:dyDescent="0.25">
      <c r="A14" s="14" t="s">
        <v>59</v>
      </c>
      <c r="B14" s="14" t="s">
        <v>57</v>
      </c>
      <c r="C14" s="14">
        <v>2</v>
      </c>
      <c r="D14" s="35">
        <v>25.5</v>
      </c>
    </row>
    <row r="15" spans="1:4" x14ac:dyDescent="0.25">
      <c r="A15" s="14" t="s">
        <v>59</v>
      </c>
      <c r="B15" s="14" t="s">
        <v>57</v>
      </c>
      <c r="C15" s="14">
        <v>3</v>
      </c>
      <c r="D15" s="35">
        <v>25.333333333333332</v>
      </c>
    </row>
    <row r="16" spans="1:4" x14ac:dyDescent="0.25">
      <c r="A16" s="14" t="s">
        <v>59</v>
      </c>
      <c r="B16" s="14" t="s">
        <v>58</v>
      </c>
      <c r="C16" s="14">
        <v>1</v>
      </c>
      <c r="D16" s="35">
        <v>31.333333333333332</v>
      </c>
    </row>
    <row r="17" spans="1:4" x14ac:dyDescent="0.25">
      <c r="A17" s="14" t="s">
        <v>59</v>
      </c>
      <c r="B17" s="14" t="s">
        <v>58</v>
      </c>
      <c r="C17" s="14">
        <v>2</v>
      </c>
      <c r="D17" s="35">
        <v>27.666666666666668</v>
      </c>
    </row>
    <row r="18" spans="1:4" x14ac:dyDescent="0.25">
      <c r="A18" s="14" t="s">
        <v>59</v>
      </c>
      <c r="B18" s="14" t="s">
        <v>58</v>
      </c>
      <c r="C18" s="14">
        <v>3</v>
      </c>
      <c r="D18" s="35">
        <v>29.333333333333332</v>
      </c>
    </row>
    <row r="19" spans="1:4" x14ac:dyDescent="0.25">
      <c r="A19" s="14" t="s">
        <v>60</v>
      </c>
      <c r="B19" s="14" t="s">
        <v>56</v>
      </c>
      <c r="C19" s="14">
        <v>1</v>
      </c>
      <c r="D19" s="35">
        <v>21.833333333333332</v>
      </c>
    </row>
    <row r="20" spans="1:4" x14ac:dyDescent="0.25">
      <c r="A20" s="14" t="s">
        <v>60</v>
      </c>
      <c r="B20" s="14" t="s">
        <v>56</v>
      </c>
      <c r="C20" s="14">
        <v>2</v>
      </c>
      <c r="D20" s="35">
        <v>23.5</v>
      </c>
    </row>
    <row r="21" spans="1:4" x14ac:dyDescent="0.25">
      <c r="A21" s="14" t="s">
        <v>60</v>
      </c>
      <c r="B21" s="14" t="s">
        <v>56</v>
      </c>
      <c r="C21" s="14">
        <v>3</v>
      </c>
      <c r="D21" s="35">
        <v>20.666666666666668</v>
      </c>
    </row>
    <row r="22" spans="1:4" x14ac:dyDescent="0.25">
      <c r="A22" s="14" t="s">
        <v>60</v>
      </c>
      <c r="B22" s="14" t="s">
        <v>57</v>
      </c>
      <c r="C22" s="14">
        <v>1</v>
      </c>
      <c r="D22" s="35">
        <v>22</v>
      </c>
    </row>
    <row r="23" spans="1:4" x14ac:dyDescent="0.25">
      <c r="A23" s="14" t="s">
        <v>60</v>
      </c>
      <c r="B23" s="14" t="s">
        <v>57</v>
      </c>
      <c r="C23" s="14">
        <v>2</v>
      </c>
      <c r="D23" s="35">
        <v>26</v>
      </c>
    </row>
    <row r="24" spans="1:4" x14ac:dyDescent="0.25">
      <c r="A24" s="14" t="s">
        <v>60</v>
      </c>
      <c r="B24" s="14" t="s">
        <v>57</v>
      </c>
      <c r="C24" s="14">
        <v>3</v>
      </c>
      <c r="D24" s="35">
        <v>26</v>
      </c>
    </row>
    <row r="25" spans="1:4" x14ac:dyDescent="0.25">
      <c r="A25" s="14" t="s">
        <v>60</v>
      </c>
      <c r="B25" s="14" t="s">
        <v>58</v>
      </c>
      <c r="C25" s="14">
        <v>1</v>
      </c>
      <c r="D25" s="35">
        <v>25.666666666666668</v>
      </c>
    </row>
    <row r="26" spans="1:4" x14ac:dyDescent="0.25">
      <c r="A26" s="14" t="s">
        <v>60</v>
      </c>
      <c r="B26" s="14" t="s">
        <v>58</v>
      </c>
      <c r="C26" s="14">
        <v>2</v>
      </c>
      <c r="D26" s="35">
        <v>25.333333333333332</v>
      </c>
    </row>
    <row r="27" spans="1:4" x14ac:dyDescent="0.25">
      <c r="A27" s="14" t="s">
        <v>60</v>
      </c>
      <c r="B27" s="14" t="s">
        <v>58</v>
      </c>
      <c r="C27" s="14">
        <v>3</v>
      </c>
      <c r="D27" s="35">
        <v>24.333333333333332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5" workbookViewId="0">
      <selection activeCell="K25" sqref="K25"/>
    </sheetView>
  </sheetViews>
  <sheetFormatPr defaultRowHeight="15" x14ac:dyDescent="0.25"/>
  <sheetData>
    <row r="1" spans="1:5" x14ac:dyDescent="0.25">
      <c r="A1" s="14" t="s">
        <v>55</v>
      </c>
      <c r="B1" s="14" t="s">
        <v>56</v>
      </c>
      <c r="C1" s="14">
        <v>1</v>
      </c>
      <c r="D1" s="15">
        <v>39.333333333333336</v>
      </c>
    </row>
    <row r="2" spans="1:5" x14ac:dyDescent="0.25">
      <c r="A2" s="14" t="s">
        <v>55</v>
      </c>
      <c r="B2" s="14" t="s">
        <v>56</v>
      </c>
      <c r="C2" s="14">
        <v>2</v>
      </c>
      <c r="D2" s="15">
        <v>43</v>
      </c>
    </row>
    <row r="3" spans="1:5" x14ac:dyDescent="0.25">
      <c r="A3" s="14" t="s">
        <v>55</v>
      </c>
      <c r="B3" s="14" t="s">
        <v>56</v>
      </c>
      <c r="C3" s="14">
        <v>3</v>
      </c>
      <c r="D3" s="15">
        <v>52.333333333333336</v>
      </c>
    </row>
    <row r="4" spans="1:5" x14ac:dyDescent="0.25">
      <c r="A4" s="14" t="s">
        <v>55</v>
      </c>
      <c r="B4" s="14" t="s">
        <v>57</v>
      </c>
      <c r="C4" s="14">
        <v>1</v>
      </c>
      <c r="D4" s="15">
        <v>52</v>
      </c>
      <c r="E4" s="15"/>
    </row>
    <row r="5" spans="1:5" x14ac:dyDescent="0.25">
      <c r="A5" s="14" t="s">
        <v>55</v>
      </c>
      <c r="B5" s="14" t="s">
        <v>57</v>
      </c>
      <c r="C5" s="14">
        <v>2</v>
      </c>
      <c r="D5" s="15">
        <v>52.333333333333336</v>
      </c>
      <c r="E5" s="15"/>
    </row>
    <row r="6" spans="1:5" x14ac:dyDescent="0.25">
      <c r="A6" s="14" t="s">
        <v>55</v>
      </c>
      <c r="B6" s="14" t="s">
        <v>57</v>
      </c>
      <c r="C6" s="14">
        <v>3</v>
      </c>
      <c r="D6" s="15">
        <v>56.666666666666664</v>
      </c>
      <c r="E6" s="15"/>
    </row>
    <row r="7" spans="1:5" x14ac:dyDescent="0.25">
      <c r="A7" s="14" t="s">
        <v>55</v>
      </c>
      <c r="B7" s="14" t="s">
        <v>58</v>
      </c>
      <c r="C7" s="14">
        <v>1</v>
      </c>
      <c r="D7" s="15">
        <v>65</v>
      </c>
      <c r="E7" s="15"/>
    </row>
    <row r="8" spans="1:5" x14ac:dyDescent="0.25">
      <c r="A8" s="14" t="s">
        <v>55</v>
      </c>
      <c r="B8" s="14" t="s">
        <v>58</v>
      </c>
      <c r="C8" s="14">
        <v>2</v>
      </c>
      <c r="D8" s="15">
        <v>63.333333333333336</v>
      </c>
      <c r="E8" s="15"/>
    </row>
    <row r="9" spans="1:5" x14ac:dyDescent="0.25">
      <c r="A9" s="14" t="s">
        <v>55</v>
      </c>
      <c r="B9" s="14" t="s">
        <v>58</v>
      </c>
      <c r="C9" s="14">
        <v>3</v>
      </c>
      <c r="D9" s="15">
        <v>49.333333333333336</v>
      </c>
    </row>
    <row r="10" spans="1:5" x14ac:dyDescent="0.25">
      <c r="A10" s="14" t="s">
        <v>59</v>
      </c>
      <c r="B10" s="14" t="s">
        <v>56</v>
      </c>
      <c r="C10" s="14">
        <v>1</v>
      </c>
      <c r="D10" s="15">
        <v>49.666666666666664</v>
      </c>
    </row>
    <row r="11" spans="1:5" x14ac:dyDescent="0.25">
      <c r="A11" s="14" t="s">
        <v>59</v>
      </c>
      <c r="B11" s="14" t="s">
        <v>56</v>
      </c>
      <c r="C11" s="14">
        <v>2</v>
      </c>
      <c r="D11" s="15">
        <v>51.666666666666664</v>
      </c>
    </row>
    <row r="12" spans="1:5" x14ac:dyDescent="0.25">
      <c r="A12" s="14" t="s">
        <v>59</v>
      </c>
      <c r="B12" s="14" t="s">
        <v>56</v>
      </c>
      <c r="C12" s="14">
        <v>3</v>
      </c>
      <c r="D12" s="15">
        <v>45</v>
      </c>
    </row>
    <row r="13" spans="1:5" x14ac:dyDescent="0.25">
      <c r="A13" s="14" t="s">
        <v>59</v>
      </c>
      <c r="B13" s="14" t="s">
        <v>57</v>
      </c>
      <c r="C13" s="14">
        <v>1</v>
      </c>
      <c r="D13" s="15">
        <v>58.666666666666664</v>
      </c>
    </row>
    <row r="14" spans="1:5" x14ac:dyDescent="0.25">
      <c r="A14" s="14" t="s">
        <v>59</v>
      </c>
      <c r="B14" s="14" t="s">
        <v>57</v>
      </c>
      <c r="C14" s="14">
        <v>2</v>
      </c>
      <c r="D14" s="15">
        <v>55.666666666666664</v>
      </c>
    </row>
    <row r="15" spans="1:5" x14ac:dyDescent="0.25">
      <c r="A15" s="14" t="s">
        <v>59</v>
      </c>
      <c r="B15" s="14" t="s">
        <v>57</v>
      </c>
      <c r="C15" s="14">
        <v>3</v>
      </c>
      <c r="D15" s="15">
        <v>52</v>
      </c>
    </row>
    <row r="16" spans="1:5" x14ac:dyDescent="0.25">
      <c r="A16" s="14" t="s">
        <v>59</v>
      </c>
      <c r="B16" s="14" t="s">
        <v>58</v>
      </c>
      <c r="C16" s="14">
        <v>1</v>
      </c>
      <c r="D16" s="15">
        <v>61</v>
      </c>
    </row>
    <row r="17" spans="1:5" x14ac:dyDescent="0.25">
      <c r="A17" s="14" t="s">
        <v>59</v>
      </c>
      <c r="B17" s="14" t="s">
        <v>58</v>
      </c>
      <c r="C17" s="14">
        <v>2</v>
      </c>
      <c r="D17" s="15">
        <v>57.333333333333336</v>
      </c>
    </row>
    <row r="18" spans="1:5" x14ac:dyDescent="0.25">
      <c r="A18" s="14" t="s">
        <v>59</v>
      </c>
      <c r="B18" s="14" t="s">
        <v>58</v>
      </c>
      <c r="C18" s="14">
        <v>3</v>
      </c>
      <c r="D18" s="15">
        <v>59.333333333333336</v>
      </c>
    </row>
    <row r="19" spans="1:5" x14ac:dyDescent="0.25">
      <c r="A19" s="14" t="s">
        <v>60</v>
      </c>
      <c r="B19" s="14" t="s">
        <v>56</v>
      </c>
      <c r="C19" s="14">
        <v>1</v>
      </c>
      <c r="D19" s="15">
        <v>44.6666666666667</v>
      </c>
      <c r="E19" s="15"/>
    </row>
    <row r="20" spans="1:5" x14ac:dyDescent="0.25">
      <c r="A20" s="14" t="s">
        <v>60</v>
      </c>
      <c r="B20" s="14" t="s">
        <v>56</v>
      </c>
      <c r="C20" s="14">
        <v>2</v>
      </c>
      <c r="D20" s="15">
        <v>45</v>
      </c>
      <c r="E20" s="15"/>
    </row>
    <row r="21" spans="1:5" x14ac:dyDescent="0.25">
      <c r="A21" s="14" t="s">
        <v>60</v>
      </c>
      <c r="B21" s="14" t="s">
        <v>56</v>
      </c>
      <c r="C21" s="14">
        <v>3</v>
      </c>
      <c r="D21" s="15">
        <v>41.666666666666664</v>
      </c>
      <c r="E21" s="15"/>
    </row>
    <row r="22" spans="1:5" x14ac:dyDescent="0.25">
      <c r="A22" s="14" t="s">
        <v>60</v>
      </c>
      <c r="B22" s="14" t="s">
        <v>57</v>
      </c>
      <c r="C22" s="14">
        <v>1</v>
      </c>
      <c r="D22" s="15">
        <v>45</v>
      </c>
      <c r="E22" s="15"/>
    </row>
    <row r="23" spans="1:5" x14ac:dyDescent="0.25">
      <c r="A23" s="14" t="s">
        <v>60</v>
      </c>
      <c r="B23" s="14" t="s">
        <v>57</v>
      </c>
      <c r="C23" s="14">
        <v>2</v>
      </c>
      <c r="D23" s="15">
        <v>49</v>
      </c>
      <c r="E23" s="15"/>
    </row>
    <row r="24" spans="1:5" x14ac:dyDescent="0.25">
      <c r="A24" s="14" t="s">
        <v>60</v>
      </c>
      <c r="B24" s="14" t="s">
        <v>57</v>
      </c>
      <c r="C24" s="14">
        <v>3</v>
      </c>
      <c r="D24" s="15">
        <v>50.333333333333336</v>
      </c>
      <c r="E24" s="15"/>
    </row>
    <row r="25" spans="1:5" x14ac:dyDescent="0.25">
      <c r="A25" s="14" t="s">
        <v>60</v>
      </c>
      <c r="B25" s="14" t="s">
        <v>58</v>
      </c>
      <c r="C25" s="14">
        <v>1</v>
      </c>
      <c r="D25" s="15">
        <v>52.666666666666664</v>
      </c>
    </row>
    <row r="26" spans="1:5" x14ac:dyDescent="0.25">
      <c r="A26" s="14" t="s">
        <v>60</v>
      </c>
      <c r="B26" s="14" t="s">
        <v>58</v>
      </c>
      <c r="C26" s="14">
        <v>2</v>
      </c>
      <c r="D26" s="15">
        <v>54.666666666666664</v>
      </c>
    </row>
    <row r="27" spans="1:5" x14ac:dyDescent="0.25">
      <c r="A27" s="14" t="s">
        <v>60</v>
      </c>
      <c r="B27" s="14" t="s">
        <v>58</v>
      </c>
      <c r="C27" s="14">
        <v>3</v>
      </c>
      <c r="D27" s="15">
        <v>51.666666666666664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>
      <selection activeCell="D15" sqref="D15"/>
    </sheetView>
  </sheetViews>
  <sheetFormatPr defaultRowHeight="15" x14ac:dyDescent="0.25"/>
  <cols>
    <col min="1" max="1" width="28.85546875" customWidth="1"/>
    <col min="2" max="2" width="18.85546875" style="1" customWidth="1"/>
    <col min="3" max="3" width="20.42578125" customWidth="1"/>
    <col min="4" max="4" width="19.28515625" customWidth="1"/>
    <col min="5" max="5" width="13.5703125" customWidth="1"/>
    <col min="6" max="6" width="8.28515625" style="1" customWidth="1"/>
    <col min="7" max="7" width="8.7109375" customWidth="1"/>
  </cols>
  <sheetData>
    <row r="2" spans="1:9" s="18" customFormat="1" ht="15.75" x14ac:dyDescent="0.25">
      <c r="A2" s="54" t="s">
        <v>62</v>
      </c>
      <c r="B2" s="48" t="s">
        <v>44</v>
      </c>
      <c r="C2" s="48" t="s">
        <v>45</v>
      </c>
      <c r="D2" s="48" t="s">
        <v>46</v>
      </c>
      <c r="E2" s="48" t="s">
        <v>63</v>
      </c>
      <c r="F2" s="50" t="s">
        <v>72</v>
      </c>
      <c r="G2" s="50"/>
    </row>
    <row r="3" spans="1:9" s="18" customFormat="1" ht="15.75" x14ac:dyDescent="0.25">
      <c r="A3" s="55"/>
      <c r="B3" s="49"/>
      <c r="C3" s="49"/>
      <c r="D3" s="49"/>
      <c r="E3" s="49"/>
      <c r="F3" s="31">
        <v>0.05</v>
      </c>
      <c r="G3" s="31">
        <v>0.01</v>
      </c>
    </row>
    <row r="4" spans="1:9" s="17" customFormat="1" ht="15.75" x14ac:dyDescent="0.25">
      <c r="A4" s="24" t="s">
        <v>68</v>
      </c>
      <c r="B4" s="18">
        <v>2</v>
      </c>
      <c r="C4" s="19">
        <v>180.7690963</v>
      </c>
      <c r="D4" s="21">
        <v>90.384548100000004</v>
      </c>
      <c r="E4" s="20" t="s">
        <v>69</v>
      </c>
      <c r="F4" s="23">
        <v>3.56</v>
      </c>
      <c r="G4" s="25">
        <v>6.01</v>
      </c>
    </row>
    <row r="5" spans="1:9" s="17" customFormat="1" ht="15.75" x14ac:dyDescent="0.25">
      <c r="A5" s="24" t="s">
        <v>64</v>
      </c>
      <c r="B5" s="18">
        <v>2</v>
      </c>
      <c r="C5" s="21">
        <v>583.03276300000005</v>
      </c>
      <c r="D5" s="21">
        <v>291.51638150000002</v>
      </c>
      <c r="E5" s="20" t="s">
        <v>70</v>
      </c>
      <c r="F5" s="23">
        <v>3.56</v>
      </c>
      <c r="G5" s="25">
        <v>6.01</v>
      </c>
    </row>
    <row r="6" spans="1:9" s="17" customFormat="1" ht="18.75" x14ac:dyDescent="0.25">
      <c r="A6" s="24" t="s">
        <v>65</v>
      </c>
      <c r="B6" s="18">
        <v>4</v>
      </c>
      <c r="C6" s="21">
        <v>25.779170400000002</v>
      </c>
      <c r="D6" s="21">
        <v>6.4447926000000004</v>
      </c>
      <c r="E6" s="20" t="s">
        <v>71</v>
      </c>
      <c r="F6" s="23">
        <v>2.93</v>
      </c>
      <c r="G6" s="25">
        <v>4.58</v>
      </c>
    </row>
    <row r="7" spans="1:9" s="17" customFormat="1" ht="15.75" x14ac:dyDescent="0.25">
      <c r="A7" s="24" t="s">
        <v>66</v>
      </c>
      <c r="B7" s="18">
        <v>18</v>
      </c>
      <c r="C7" s="21">
        <v>330.83300000000003</v>
      </c>
      <c r="D7" s="21">
        <v>18.38</v>
      </c>
      <c r="E7" s="21"/>
      <c r="F7" s="22"/>
    </row>
    <row r="8" spans="1:9" s="17" customFormat="1" ht="15.75" x14ac:dyDescent="0.25">
      <c r="A8" s="26" t="s">
        <v>67</v>
      </c>
      <c r="B8" s="27">
        <v>26</v>
      </c>
      <c r="C8" s="28">
        <v>1120.414</v>
      </c>
      <c r="D8" s="28"/>
      <c r="E8" s="28"/>
      <c r="F8" s="29"/>
      <c r="G8" s="30"/>
    </row>
    <row r="9" spans="1:9" ht="15.75" x14ac:dyDescent="0.25">
      <c r="A9" s="32" t="s">
        <v>73</v>
      </c>
    </row>
    <row r="12" spans="1:9" ht="15.75" customHeight="1" x14ac:dyDescent="0.25">
      <c r="A12" s="52" t="s">
        <v>61</v>
      </c>
      <c r="B12" s="51" t="s">
        <v>74</v>
      </c>
      <c r="C12" s="51"/>
    </row>
    <row r="13" spans="1:9" x14ac:dyDescent="0.25">
      <c r="A13" s="53"/>
      <c r="B13" s="33" t="s">
        <v>24</v>
      </c>
      <c r="C13" s="33" t="s">
        <v>23</v>
      </c>
    </row>
    <row r="14" spans="1:9" x14ac:dyDescent="0.25">
      <c r="A14" s="1" t="s">
        <v>59</v>
      </c>
      <c r="B14" s="1" t="s">
        <v>85</v>
      </c>
      <c r="C14" s="1" t="s">
        <v>75</v>
      </c>
      <c r="I14" s="16"/>
    </row>
    <row r="15" spans="1:9" x14ac:dyDescent="0.25">
      <c r="A15" s="1" t="s">
        <v>55</v>
      </c>
      <c r="B15" s="1" t="s">
        <v>86</v>
      </c>
      <c r="C15" s="1" t="s">
        <v>76</v>
      </c>
      <c r="I15" s="16"/>
    </row>
    <row r="16" spans="1:9" x14ac:dyDescent="0.25">
      <c r="A16" s="1" t="s">
        <v>60</v>
      </c>
      <c r="B16" s="1" t="s">
        <v>87</v>
      </c>
      <c r="C16" s="1" t="s">
        <v>77</v>
      </c>
    </row>
    <row r="17" spans="1:7" x14ac:dyDescent="0.25">
      <c r="A17" s="1"/>
    </row>
    <row r="18" spans="1:7" x14ac:dyDescent="0.25">
      <c r="A18" s="1" t="s">
        <v>58</v>
      </c>
      <c r="B18" s="1" t="s">
        <v>88</v>
      </c>
      <c r="C18" s="1" t="s">
        <v>78</v>
      </c>
    </row>
    <row r="19" spans="1:7" x14ac:dyDescent="0.25">
      <c r="A19" s="1" t="s">
        <v>57</v>
      </c>
      <c r="B19" s="1" t="s">
        <v>89</v>
      </c>
      <c r="C19" s="1" t="s">
        <v>79</v>
      </c>
    </row>
    <row r="20" spans="1:7" x14ac:dyDescent="0.25">
      <c r="A20" s="33" t="s">
        <v>56</v>
      </c>
      <c r="B20" s="33" t="s">
        <v>90</v>
      </c>
      <c r="C20" s="33" t="s">
        <v>80</v>
      </c>
    </row>
    <row r="23" spans="1:7" x14ac:dyDescent="0.25">
      <c r="A23" s="10" t="s">
        <v>24</v>
      </c>
    </row>
    <row r="24" spans="1:7" ht="15.75" x14ac:dyDescent="0.25">
      <c r="A24" s="54" t="s">
        <v>62</v>
      </c>
      <c r="B24" s="48" t="s">
        <v>44</v>
      </c>
      <c r="C24" s="48" t="s">
        <v>45</v>
      </c>
      <c r="D24" s="48" t="s">
        <v>46</v>
      </c>
      <c r="E24" s="48" t="s">
        <v>63</v>
      </c>
      <c r="F24" s="50" t="s">
        <v>72</v>
      </c>
      <c r="G24" s="50"/>
    </row>
    <row r="25" spans="1:7" ht="15.75" x14ac:dyDescent="0.25">
      <c r="A25" s="55"/>
      <c r="B25" s="49"/>
      <c r="C25" s="49"/>
      <c r="D25" s="49"/>
      <c r="E25" s="49"/>
      <c r="F25" s="31">
        <v>0.05</v>
      </c>
      <c r="G25" s="31">
        <v>0.01</v>
      </c>
    </row>
    <row r="26" spans="1:7" ht="15.75" x14ac:dyDescent="0.25">
      <c r="A26" s="24" t="s">
        <v>68</v>
      </c>
      <c r="B26" s="18">
        <v>2</v>
      </c>
      <c r="C26" s="19">
        <v>50.535355600000003</v>
      </c>
      <c r="D26" s="21">
        <v>25.267677800000001</v>
      </c>
      <c r="E26" s="20" t="s">
        <v>81</v>
      </c>
      <c r="F26" s="23">
        <v>3.56</v>
      </c>
      <c r="G26" s="25">
        <v>6.01</v>
      </c>
    </row>
    <row r="27" spans="1:7" ht="15.75" x14ac:dyDescent="0.25">
      <c r="A27" s="24" t="s">
        <v>64</v>
      </c>
      <c r="B27" s="18">
        <v>2</v>
      </c>
      <c r="C27" s="21">
        <v>121.9248667</v>
      </c>
      <c r="D27" s="21">
        <v>60.962433300000001</v>
      </c>
      <c r="E27" s="20" t="s">
        <v>82</v>
      </c>
      <c r="F27" s="23">
        <v>3.56</v>
      </c>
      <c r="G27" s="25">
        <v>6.01</v>
      </c>
    </row>
    <row r="28" spans="1:7" ht="15.75" x14ac:dyDescent="0.25">
      <c r="A28" s="24" t="s">
        <v>65</v>
      </c>
      <c r="B28" s="18">
        <v>4</v>
      </c>
      <c r="C28" s="21">
        <v>34.3915778</v>
      </c>
      <c r="D28" s="21">
        <v>8.5978943999999995</v>
      </c>
      <c r="E28" s="20" t="s">
        <v>83</v>
      </c>
      <c r="F28" s="23">
        <v>2.93</v>
      </c>
      <c r="G28" s="25">
        <v>4.58</v>
      </c>
    </row>
    <row r="29" spans="1:7" ht="15.75" x14ac:dyDescent="0.25">
      <c r="A29" s="24" t="s">
        <v>66</v>
      </c>
      <c r="B29" s="18">
        <v>18</v>
      </c>
      <c r="C29" s="21">
        <v>112.6716667</v>
      </c>
      <c r="D29" s="21">
        <v>6.2595369999999999</v>
      </c>
      <c r="E29" s="21"/>
      <c r="F29" s="22"/>
      <c r="G29" s="17"/>
    </row>
    <row r="30" spans="1:7" ht="15.75" x14ac:dyDescent="0.25">
      <c r="A30" s="26" t="s">
        <v>67</v>
      </c>
      <c r="B30" s="27">
        <v>26</v>
      </c>
      <c r="C30" s="28">
        <v>319.52346669999997</v>
      </c>
      <c r="D30" s="28"/>
      <c r="E30" s="28"/>
      <c r="F30" s="29"/>
      <c r="G30" s="30"/>
    </row>
    <row r="31" spans="1:7" ht="15.75" x14ac:dyDescent="0.25">
      <c r="A31" s="32" t="s">
        <v>84</v>
      </c>
    </row>
  </sheetData>
  <mergeCells count="14">
    <mergeCell ref="F24:G24"/>
    <mergeCell ref="A24:A25"/>
    <mergeCell ref="B24:B25"/>
    <mergeCell ref="C24:C25"/>
    <mergeCell ref="D24:D25"/>
    <mergeCell ref="E24:E25"/>
    <mergeCell ref="D2:D3"/>
    <mergeCell ref="E2:E3"/>
    <mergeCell ref="F2:G2"/>
    <mergeCell ref="B12:C12"/>
    <mergeCell ref="A12:A13"/>
    <mergeCell ref="A2:A3"/>
    <mergeCell ref="B2:B3"/>
    <mergeCell ref="C2:C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tabel hasil tinggi tanaman (2)</vt:lpstr>
      <vt:lpstr>DATA SAS 4 MST (2)</vt:lpstr>
      <vt:lpstr>4 MST (2)</vt:lpstr>
      <vt:lpstr>DATA SAS 6 MST (2)</vt:lpstr>
      <vt:lpstr>6 MST (2)</vt:lpstr>
      <vt:lpstr>2 MST</vt:lpstr>
      <vt:lpstr>4 MST</vt:lpstr>
      <vt:lpstr>6 MST</vt:lpstr>
      <vt:lpstr>ANOVA 2MST</vt:lpstr>
      <vt:lpstr>ANOVA 4MST</vt:lpstr>
      <vt:lpstr>ANOVA 6MST</vt:lpstr>
      <vt:lpstr>DATA SAS 4 MST</vt:lpstr>
      <vt:lpstr>DATA SAS 6 MST</vt:lpstr>
      <vt:lpstr>tabel hasil tinggi tanaman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2019-03-18T05:00:50Z</dcterms:modified>
</cp:coreProperties>
</file>